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10.91.110.31\Creative\WEB\Webサイト\AT\インターネット\Sustainability\Sustainability Report 2023\5_02 社会データ\"/>
    </mc:Choice>
  </mc:AlternateContent>
  <xr:revisionPtr revIDLastSave="0" documentId="13_ncr:1_{6B1C7A7C-C2D3-4E24-8C64-89FC690E138E}" xr6:coauthVersionLast="47" xr6:coauthVersionMax="47" xr10:uidLastSave="{00000000-0000-0000-0000-000000000000}"/>
  <bookViews>
    <workbookView xWindow="3360" yWindow="795" windowWidth="31140" windowHeight="19545" xr2:uid="{D6D0AF51-4C42-4F8F-9D89-91EC51ADD7E3}"/>
  </bookViews>
  <sheets>
    <sheet name="Human Resources" sheetId="1" r:id="rId1"/>
    <sheet name="Resruitment and turnover" sheetId="11" r:id="rId2"/>
    <sheet name="Diversity, Working Style" sheetId="1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5" i="12" l="1"/>
  <c r="G35" i="12"/>
  <c r="I59" i="11"/>
  <c r="I64" i="11" s="1"/>
  <c r="I58" i="11"/>
  <c r="I63" i="11" s="1"/>
  <c r="I56" i="11"/>
  <c r="I55" i="11"/>
  <c r="I50" i="11"/>
  <c r="I45" i="11"/>
  <c r="I46" i="11" s="1"/>
  <c r="I40" i="11"/>
  <c r="I27" i="11"/>
  <c r="I32" i="11" s="1"/>
  <c r="I26" i="11"/>
  <c r="I31" i="11" s="1"/>
  <c r="I23" i="11"/>
  <c r="I18" i="11"/>
  <c r="I19" i="11" s="1"/>
  <c r="I13" i="11"/>
  <c r="I8" i="11"/>
  <c r="I110" i="1"/>
  <c r="I111" i="1" s="1"/>
  <c r="I109" i="1"/>
  <c r="I108" i="1"/>
  <c r="I105" i="1"/>
  <c r="I102" i="1"/>
  <c r="I99" i="1"/>
  <c r="I96" i="1"/>
  <c r="I83" i="1"/>
  <c r="I89" i="1" s="1"/>
  <c r="I79" i="1"/>
  <c r="I86" i="1" s="1"/>
  <c r="I78" i="1"/>
  <c r="I85" i="1" s="1"/>
  <c r="I73" i="1"/>
  <c r="I77" i="1" s="1"/>
  <c r="I66" i="1"/>
  <c r="I70" i="1" s="1"/>
  <c r="I59" i="1"/>
  <c r="I60" i="1" s="1"/>
  <c r="I52" i="1"/>
  <c r="I53" i="1" s="1"/>
  <c r="I45" i="1"/>
  <c r="I44" i="1"/>
  <c r="I43" i="1"/>
  <c r="I40" i="1"/>
  <c r="I27" i="1"/>
  <c r="I32" i="1" s="1"/>
  <c r="I26" i="1"/>
  <c r="I31" i="1" s="1"/>
  <c r="I33" i="1" s="1"/>
  <c r="I24" i="1"/>
  <c r="I23" i="1"/>
  <c r="I18" i="1"/>
  <c r="I19" i="1" s="1"/>
  <c r="I13" i="1"/>
  <c r="I14" i="1" s="1"/>
  <c r="I8" i="1"/>
  <c r="I9" i="1" s="1"/>
  <c r="I33" i="11" l="1"/>
  <c r="I20" i="11" s="1"/>
  <c r="I46" i="1"/>
  <c r="I87" i="1"/>
  <c r="I68" i="1" s="1"/>
  <c r="I66" i="11"/>
  <c r="I68" i="11"/>
  <c r="I67" i="11"/>
  <c r="I65" i="11"/>
  <c r="I52" i="11" s="1"/>
  <c r="I60" i="11"/>
  <c r="I62" i="11" s="1"/>
  <c r="I41" i="11"/>
  <c r="I51" i="11"/>
  <c r="I10" i="11"/>
  <c r="I25" i="11"/>
  <c r="I15" i="11"/>
  <c r="I34" i="11"/>
  <c r="I24" i="11"/>
  <c r="I28" i="11"/>
  <c r="I14" i="11"/>
  <c r="I9" i="11"/>
  <c r="I81" i="1"/>
  <c r="I63" i="1"/>
  <c r="I74" i="1"/>
  <c r="I75" i="1"/>
  <c r="I56" i="1"/>
  <c r="I67" i="1"/>
  <c r="I80" i="1"/>
  <c r="I25" i="1"/>
  <c r="I34" i="1"/>
  <c r="I20" i="1"/>
  <c r="I15" i="1"/>
  <c r="I10" i="1"/>
  <c r="I28" i="1"/>
  <c r="I42" i="11" l="1"/>
  <c r="I30" i="11"/>
  <c r="I61" i="1"/>
  <c r="I90" i="1"/>
  <c r="I54" i="1"/>
  <c r="I88" i="1"/>
  <c r="I82" i="1"/>
  <c r="I61" i="11"/>
  <c r="I47" i="11"/>
  <c r="I69" i="11"/>
  <c r="I57" i="11"/>
  <c r="I29" i="11"/>
  <c r="I84" i="1"/>
  <c r="I30" i="1"/>
  <c r="I29" i="1"/>
</calcChain>
</file>

<file path=xl/sharedStrings.xml><?xml version="1.0" encoding="utf-8"?>
<sst xmlns="http://schemas.openxmlformats.org/spreadsheetml/2006/main" count="511" uniqueCount="111">
  <si>
    <t>Social Data</t>
  </si>
  <si>
    <t>Human Resources</t>
  </si>
  <si>
    <t>Employee by region</t>
  </si>
  <si>
    <t>Baundary</t>
  </si>
  <si>
    <t>Item</t>
  </si>
  <si>
    <t>Unit</t>
  </si>
  <si>
    <t>FY2018</t>
  </si>
  <si>
    <t>FY2019</t>
  </si>
  <si>
    <t>FY2020</t>
  </si>
  <si>
    <t>FY2021</t>
  </si>
  <si>
    <t>Japan</t>
  </si>
  <si>
    <t>Male</t>
  </si>
  <si>
    <t>Person</t>
  </si>
  <si>
    <t>Female</t>
  </si>
  <si>
    <t>Total</t>
  </si>
  <si>
    <t>Ratio of Female</t>
  </si>
  <si>
    <t>%</t>
  </si>
  <si>
    <t>Ratio by region</t>
  </si>
  <si>
    <t>Asia</t>
  </si>
  <si>
    <t>Europe</t>
  </si>
  <si>
    <t>North America</t>
  </si>
  <si>
    <t>Overseas Total</t>
  </si>
  <si>
    <t>*Boundary: Advantest Group</t>
  </si>
  <si>
    <t>Scope</t>
  </si>
  <si>
    <t>Number of employees by</t>
  </si>
  <si>
    <t>employment type</t>
  </si>
  <si>
    <t>Non-regular</t>
  </si>
  <si>
    <t xml:space="preserve">Employees	</t>
  </si>
  <si>
    <t>Number of employees in</t>
  </si>
  <si>
    <t>management positions</t>
  </si>
  <si>
    <t>Of which, were hired locally</t>
  </si>
  <si>
    <t xml:space="preserve">Ratio of locally-hired employees appointed	</t>
  </si>
  <si>
    <t>Regular</t>
    <phoneticPr fontId="1"/>
  </si>
  <si>
    <t>Employees</t>
    <phoneticPr fontId="1"/>
  </si>
  <si>
    <t>Ratio of locally-hired employees appointed</t>
    <phoneticPr fontId="1"/>
  </si>
  <si>
    <t>Ratio of
Female</t>
    <phoneticPr fontId="1"/>
  </si>
  <si>
    <t>Age - 29</t>
  </si>
  <si>
    <t xml:space="preserve">Age 30 - 39	</t>
  </si>
  <si>
    <t xml:space="preserve">Age 40 - 49	</t>
  </si>
  <si>
    <t>Age 50 - 59</t>
  </si>
  <si>
    <t>Age 60 -</t>
  </si>
  <si>
    <t>*Boundary: Advantest Group (regular employees only)</t>
  </si>
  <si>
    <t>Number of employees by</t>
    <phoneticPr fontId="1"/>
  </si>
  <si>
    <t>age group</t>
    <phoneticPr fontId="1"/>
  </si>
  <si>
    <t>Recruitment and turnover</t>
  </si>
  <si>
    <t>Number of new hires</t>
  </si>
  <si>
    <t>* Boundary: Advantest Group (regular employees only)</t>
  </si>
  <si>
    <t>Turnover ratio</t>
  </si>
  <si>
    <t>Number of employee</t>
    <phoneticPr fontId="1"/>
  </si>
  <si>
    <t>turnover</t>
    <phoneticPr fontId="1"/>
  </si>
  <si>
    <t>Total</t>
    <phoneticPr fontId="1"/>
  </si>
  <si>
    <t>Ratio of Female</t>
    <phoneticPr fontId="1"/>
  </si>
  <si>
    <t>Employment rate of people with disabilities</t>
    <phoneticPr fontId="1"/>
  </si>
  <si>
    <t>Number of employees</t>
    <phoneticPr fontId="1"/>
  </si>
  <si>
    <t>who applied for shortened</t>
    <phoneticPr fontId="1"/>
  </si>
  <si>
    <t>working hours for childcare</t>
    <phoneticPr fontId="1"/>
  </si>
  <si>
    <t>Number of employees
taking nursing/care leave</t>
    <phoneticPr fontId="1"/>
  </si>
  <si>
    <t>Number of employees taking accumulated leave</t>
    <phoneticPr fontId="1"/>
  </si>
  <si>
    <t>Average amount of overtime per individual
*2</t>
    <phoneticPr fontId="1"/>
  </si>
  <si>
    <t>accidents *3</t>
    <phoneticPr fontId="1"/>
  </si>
  <si>
    <t>Ratio of occupational</t>
    <phoneticPr fontId="1"/>
  </si>
  <si>
    <t>Frequency
rate</t>
    <phoneticPr fontId="1"/>
  </si>
  <si>
    <t>taking childcare leave</t>
    <phoneticPr fontId="1"/>
  </si>
  <si>
    <t>Target</t>
  </si>
  <si>
    <t>Management / General employees</t>
  </si>
  <si>
    <t>Participants
(Persons)</t>
    <phoneticPr fontId="1"/>
  </si>
  <si>
    <t>Training hours
(hours)</t>
    <phoneticPr fontId="1"/>
  </si>
  <si>
    <t>Management / 
General employees</t>
    <phoneticPr fontId="1"/>
  </si>
  <si>
    <t>Status of education and training implementation</t>
    <phoneticPr fontId="1"/>
  </si>
  <si>
    <t>Status of safety and health education implementation</t>
    <phoneticPr fontId="1"/>
  </si>
  <si>
    <t>Number of participants
(total No. of individuals)</t>
    <phoneticPr fontId="1"/>
  </si>
  <si>
    <t>Hours of education
(hours)</t>
    <phoneticPr fontId="1"/>
  </si>
  <si>
    <t>Ratio of employees
taking paid leave</t>
    <phoneticPr fontId="1"/>
  </si>
  <si>
    <t>* Boundary: Advantest Group
* Definition of "management position": Level 7 or higher in a 10-level status system. Of the 10 levels, job levels 1 to 6 are general
   employees, while levels 7 to 10 are designated as management positions.
* FY2022 figures marked with the        symbol are assured by  Ernst &amp; Young ShinNihon LLC.</t>
    <phoneticPr fontId="1"/>
  </si>
  <si>
    <t>* Boundary: Advantest Group (regular employees only)
* FY2022 figure marked with the        symbol is assured by  Ernst &amp; Young ShinNihon LLC.
* From December 2019 onward, the method of including employees who leave at the end of the month within that month's tally
   was changed to include them in the count for the following month.</t>
    <phoneticPr fontId="1"/>
  </si>
  <si>
    <t>FY2022</t>
    <phoneticPr fontId="1"/>
  </si>
  <si>
    <t>Advantest Corporation *4</t>
    <phoneticPr fontId="1"/>
  </si>
  <si>
    <t>Advantest Corporation*4, Advantest Green, Advanfacilities</t>
    <phoneticPr fontId="1"/>
  </si>
  <si>
    <t>Advantest Corporation*4</t>
    <phoneticPr fontId="1"/>
  </si>
  <si>
    <t>Advantest Corporation *5</t>
    <phoneticPr fontId="1"/>
  </si>
  <si>
    <t>Advantest Corporation *5, 
Subsidiaries in Japan</t>
    <phoneticPr fontId="1"/>
  </si>
  <si>
    <t>* FY2022 figures marked with the  symbol        are assured by Ernst &amp; Young ShinNihon LLC.
* 1: The number of individuals who have newly started to use the re-employment system.
       (Those who have continued to use the system from the previous year were not included.)
* 2: Overtime hours for management positions with no subordinates are included for South Korea only.
* 3: The number of fatalities and injuries due to occupational accidents per one million working hours. The data includes temporary
       employees from FY2019 onward.
"Advantest Corporation" in the table above is as follows.
*4: Includes employees seconded to affiliated companies, but excludes employees seconded from affiliated companies.
*5: Excludes employees seconded to affiliated companies, but includes employees seconded from affiliated companies.</t>
    <phoneticPr fontId="1"/>
  </si>
  <si>
    <t>* FY2022 figure marked with the        symbol is assured by Ernst &amp; Young ShinNihon LLC.
* Boundary: Training sponsored by Advantest Corporation (excluding group-wide training. Includes employees seconded to affiliated
　　　　　　 companies, but excludes employees seconded from affiliated companies.)</t>
    <phoneticPr fontId="1"/>
  </si>
  <si>
    <t>Social Data</t>
    <phoneticPr fontId="1"/>
  </si>
  <si>
    <t>Diversity and Inclusion, Working Style</t>
    <phoneticPr fontId="1"/>
  </si>
  <si>
    <t>Number of re-employment system users *1</t>
    <phoneticPr fontId="1"/>
  </si>
  <si>
    <t>Person</t>
    <phoneticPr fontId="1"/>
  </si>
  <si>
    <t>%</t>
    <phoneticPr fontId="1"/>
  </si>
  <si>
    <t>(Legal ratio of employment of people with disabilities)</t>
    <phoneticPr fontId="1"/>
  </si>
  <si>
    <t>(Average ratio of employment of people with disabilities in the private sector nationwide)</t>
    <phoneticPr fontId="1"/>
  </si>
  <si>
    <t>Male</t>
    <phoneticPr fontId="1"/>
  </si>
  <si>
    <t>Female</t>
    <phoneticPr fontId="1"/>
  </si>
  <si>
    <t>Nursing leave</t>
    <phoneticPr fontId="1"/>
  </si>
  <si>
    <t>Care leave</t>
    <phoneticPr fontId="1"/>
  </si>
  <si>
    <t>Advantest Group
(Japan/China/South Korea)</t>
    <phoneticPr fontId="1"/>
  </si>
  <si>
    <t>Hours</t>
    <phoneticPr fontId="1"/>
  </si>
  <si>
    <t>Advantest Group</t>
    <phoneticPr fontId="1"/>
  </si>
  <si>
    <t>Employee Education</t>
    <phoneticPr fontId="1"/>
  </si>
  <si>
    <t>Training Category</t>
    <phoneticPr fontId="1"/>
  </si>
  <si>
    <t>Target</t>
    <phoneticPr fontId="1"/>
  </si>
  <si>
    <t>Business training (human resource management, etc.)</t>
    <phoneticPr fontId="1"/>
  </si>
  <si>
    <t>Technical training (technology)</t>
    <phoneticPr fontId="1"/>
  </si>
  <si>
    <t>New recruit training (per level)</t>
    <phoneticPr fontId="1"/>
  </si>
  <si>
    <t>Languages/TOEIC (global)</t>
    <phoneticPr fontId="1"/>
  </si>
  <si>
    <t>External seminars (business skills, etc.)</t>
    <phoneticPr fontId="1"/>
  </si>
  <si>
    <t>Education Category</t>
    <phoneticPr fontId="1"/>
  </si>
  <si>
    <t>General education</t>
    <phoneticPr fontId="1"/>
  </si>
  <si>
    <t>Technical education</t>
    <phoneticPr fontId="1"/>
  </si>
  <si>
    <t>*Boundary: Advantest Group</t>
    <phoneticPr fontId="1"/>
  </si>
  <si>
    <t>FY2017</t>
  </si>
  <si>
    <t>E-learning (human resource 
management, etc.)</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</si>
</sst>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Red]\-#,##0.0"/>
  </numFmts>
  <fonts count="11"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rgb="FF4D4D4D"/>
      <name val="メイリオ"/>
      <family val="3"/>
      <charset val="128"/>
    </font>
    <font>
      <b/>
      <sz val="11"/>
      <color rgb="FF4D4D4D"/>
      <name val="メイリオ"/>
      <family val="3"/>
      <charset val="128"/>
    </font>
    <font>
      <sz val="20"/>
      <color rgb="FF4D4D4D"/>
      <name val="メイリオ"/>
      <family val="3"/>
      <charset val="128"/>
    </font>
    <font>
      <sz val="11"/>
      <color indexed="63"/>
      <name val="メイリオ"/>
      <family val="3"/>
      <charset val="128"/>
    </font>
    <font>
      <b/>
      <sz val="14"/>
      <color rgb="FF4D4D4D"/>
      <name val="メイリオ"/>
      <family val="3"/>
      <charset val="128"/>
    </font>
    <font>
      <sz val="14"/>
      <color rgb="FF4D4D4D"/>
      <name val="メイリオ"/>
      <family val="3"/>
      <charset val="128"/>
    </font>
    <font>
      <sz val="10"/>
      <color rgb="FF4D4D4D"/>
      <name val="メイリオ"/>
      <family val="3"/>
      <charset val="128"/>
    </font>
    <font>
      <sz val="9"/>
      <color rgb="FF4D4D4D"/>
      <name val="メイリオ"/>
      <family val="3"/>
      <charset val="128"/>
    </font>
  </fonts>
  <fills count="4">
    <fill>
      <patternFill patternType="none"/>
    </fill>
    <fill>
      <patternFill patternType="gray125"/>
    </fill>
    <fill>
      <patternFill patternType="solid">
        <fgColor rgb="FFEEF1F3"/>
        <bgColor indexed="64"/>
      </patternFill>
    </fill>
    <fill>
      <patternFill patternType="solid">
        <fgColor rgb="FFFFFFCC"/>
        <bgColor indexed="64"/>
      </patternFill>
    </fill>
  </fills>
  <borders count="16">
    <border>
      <left/>
      <right/>
      <top/>
      <bottom/>
      <diagonal/>
    </border>
    <border>
      <left/>
      <right/>
      <top/>
      <bottom style="medium">
        <color rgb="FFC9CACA"/>
      </bottom>
      <diagonal/>
    </border>
    <border>
      <left style="thin">
        <color rgb="FF808080"/>
      </left>
      <right style="thin">
        <color rgb="FF808080"/>
      </right>
      <top style="thin">
        <color rgb="FF808080"/>
      </top>
      <bottom style="thin">
        <color rgb="FF808080"/>
      </bottom>
      <diagonal/>
    </border>
    <border>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style="thin">
        <color rgb="FF808080"/>
      </left>
      <right/>
      <top style="thin">
        <color rgb="FF808080"/>
      </top>
      <bottom style="thin">
        <color rgb="FF808080"/>
      </bottom>
      <diagonal/>
    </border>
    <border>
      <left style="thin">
        <color auto="1"/>
      </left>
      <right style="thin">
        <color rgb="FF808080"/>
      </right>
      <top style="thin">
        <color rgb="FF808080"/>
      </top>
      <bottom style="thin">
        <color rgb="FF808080"/>
      </bottom>
      <diagonal/>
    </border>
    <border>
      <left/>
      <right/>
      <top style="thin">
        <color rgb="FF808080"/>
      </top>
      <bottom style="thin">
        <color rgb="FF808080"/>
      </bottom>
      <diagonal/>
    </border>
    <border>
      <left/>
      <right style="thin">
        <color rgb="FF808080"/>
      </right>
      <top/>
      <bottom style="thin">
        <color rgb="FF808080"/>
      </bottom>
      <diagonal/>
    </border>
    <border>
      <left style="thin">
        <color rgb="FF808080"/>
      </left>
      <right style="thin">
        <color auto="1"/>
      </right>
      <top style="thin">
        <color rgb="FF808080"/>
      </top>
      <bottom style="thin">
        <color rgb="FF808080"/>
      </bottom>
      <diagonal/>
    </border>
    <border>
      <left style="thin">
        <color auto="1"/>
      </left>
      <right/>
      <top style="thin">
        <color rgb="FF808080"/>
      </top>
      <bottom style="thin">
        <color rgb="FF808080"/>
      </bottom>
      <diagonal/>
    </border>
    <border>
      <left/>
      <right/>
      <top/>
      <bottom style="thin">
        <color rgb="FF808080"/>
      </bottom>
      <diagonal/>
    </border>
    <border>
      <left/>
      <right/>
      <top style="thin">
        <color rgb="FF808080"/>
      </top>
      <bottom/>
      <diagonal/>
    </border>
    <border>
      <left/>
      <right style="thin">
        <color auto="1"/>
      </right>
      <top style="thin">
        <color rgb="FF808080"/>
      </top>
      <bottom style="thin">
        <color rgb="FF808080"/>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14">
    <xf numFmtId="0" fontId="0" fillId="0" borderId="0" xfId="0">
      <alignment vertical="center"/>
    </xf>
    <xf numFmtId="0" fontId="3" fillId="0" borderId="0" xfId="0" applyFont="1">
      <alignment vertical="center"/>
    </xf>
    <xf numFmtId="0" fontId="3" fillId="0" borderId="0" xfId="0" applyFont="1" applyAlignment="1">
      <alignment horizontal="center" vertical="center" wrapText="1"/>
    </xf>
    <xf numFmtId="0" fontId="3" fillId="0" borderId="0" xfId="0" applyFont="1" applyAlignment="1">
      <alignment horizontal="right" vertical="center"/>
    </xf>
    <xf numFmtId="0" fontId="3" fillId="0" borderId="0" xfId="0" applyFont="1" applyAlignment="1">
      <alignment horizontal="left" vertical="center" wrapText="1"/>
    </xf>
    <xf numFmtId="0" fontId="6" fillId="0" borderId="0" xfId="0" applyFont="1">
      <alignment vertical="center"/>
    </xf>
    <xf numFmtId="0" fontId="3" fillId="0" borderId="1" xfId="0" applyFont="1" applyBorder="1" applyAlignment="1">
      <alignment horizontal="center" vertical="center" wrapText="1"/>
    </xf>
    <xf numFmtId="0" fontId="7" fillId="0" borderId="0" xfId="0" applyFont="1">
      <alignment vertical="center"/>
    </xf>
    <xf numFmtId="0" fontId="4" fillId="0" borderId="0" xfId="0" applyFont="1">
      <alignment vertical="center"/>
    </xf>
    <xf numFmtId="0" fontId="4" fillId="0" borderId="0" xfId="0" applyFont="1" applyAlignment="1">
      <alignment horizontal="center" vertical="center" wrapText="1"/>
    </xf>
    <xf numFmtId="0" fontId="4" fillId="0" borderId="0" xfId="0" applyFont="1" applyAlignment="1">
      <alignment horizontal="right"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38" fontId="3" fillId="0" borderId="2" xfId="1" applyFont="1" applyFill="1" applyBorder="1" applyAlignment="1">
      <alignment horizontal="right" vertical="center" wrapText="1"/>
    </xf>
    <xf numFmtId="38" fontId="3" fillId="3" borderId="2" xfId="1" applyFont="1" applyFill="1" applyBorder="1" applyAlignment="1">
      <alignment horizontal="right" vertical="center"/>
    </xf>
    <xf numFmtId="176" fontId="3" fillId="3" borderId="2" xfId="2" applyNumberFormat="1" applyFont="1" applyFill="1" applyBorder="1">
      <alignment vertical="center"/>
    </xf>
    <xf numFmtId="38" fontId="3" fillId="0" borderId="2" xfId="0" applyNumberFormat="1" applyFont="1" applyBorder="1">
      <alignment vertical="center"/>
    </xf>
    <xf numFmtId="0" fontId="3" fillId="0" borderId="3" xfId="0" applyFont="1" applyBorder="1" applyAlignment="1">
      <alignment horizontal="center" vertical="center" wrapText="1"/>
    </xf>
    <xf numFmtId="0" fontId="3" fillId="3" borderId="3" xfId="0" applyFont="1" applyFill="1" applyBorder="1" applyAlignment="1">
      <alignment horizontal="center" vertical="center" wrapText="1"/>
    </xf>
    <xf numFmtId="0" fontId="3" fillId="0" borderId="2" xfId="0" applyFont="1" applyBorder="1">
      <alignment vertical="center"/>
    </xf>
    <xf numFmtId="0" fontId="3" fillId="3" borderId="4" xfId="0" applyFont="1" applyFill="1" applyBorder="1">
      <alignment vertical="center"/>
    </xf>
    <xf numFmtId="0" fontId="3" fillId="3" borderId="5" xfId="0" applyFont="1" applyFill="1" applyBorder="1">
      <alignment vertical="center"/>
    </xf>
    <xf numFmtId="0" fontId="3" fillId="3" borderId="6" xfId="0" applyFont="1" applyFill="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4" fillId="2" borderId="8" xfId="0" applyFont="1" applyFill="1" applyBorder="1" applyAlignment="1">
      <alignment horizontal="centerContinuous" vertical="center" wrapText="1"/>
    </xf>
    <xf numFmtId="0" fontId="4" fillId="2" borderId="3" xfId="0" applyFont="1" applyFill="1" applyBorder="1" applyAlignment="1">
      <alignment horizontal="center" vertical="center" wrapText="1"/>
    </xf>
    <xf numFmtId="0" fontId="5" fillId="0" borderId="1" xfId="0" applyFont="1" applyBorder="1" applyAlignment="1">
      <alignment vertical="center" wrapText="1"/>
    </xf>
    <xf numFmtId="0" fontId="3" fillId="0" borderId="1" xfId="0" applyFont="1" applyBorder="1" applyAlignment="1">
      <alignment vertical="center" wrapText="1"/>
    </xf>
    <xf numFmtId="0" fontId="3" fillId="0" borderId="0" xfId="0" applyFont="1" applyAlignment="1">
      <alignment vertical="center" wrapText="1"/>
    </xf>
    <xf numFmtId="0" fontId="7"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right" vertical="center" wrapText="1"/>
    </xf>
    <xf numFmtId="0" fontId="3" fillId="0" borderId="0" xfId="0" applyFont="1" applyAlignment="1">
      <alignment horizontal="right" vertical="center" wrapText="1"/>
    </xf>
    <xf numFmtId="0" fontId="3" fillId="0" borderId="4" xfId="0" applyFont="1" applyBorder="1" applyAlignment="1">
      <alignment vertical="center" wrapText="1"/>
    </xf>
    <xf numFmtId="0" fontId="3" fillId="3" borderId="4" xfId="0" applyFont="1" applyFill="1" applyBorder="1" applyAlignment="1">
      <alignment vertical="center" wrapText="1"/>
    </xf>
    <xf numFmtId="0" fontId="3" fillId="0" borderId="5" xfId="0" applyFont="1" applyBorder="1" applyAlignment="1">
      <alignment vertical="center" wrapText="1"/>
    </xf>
    <xf numFmtId="0" fontId="3" fillId="3" borderId="5" xfId="0" applyFont="1" applyFill="1" applyBorder="1" applyAlignment="1">
      <alignment vertical="center" wrapText="1"/>
    </xf>
    <xf numFmtId="38" fontId="3" fillId="3" borderId="2" xfId="1" applyFont="1" applyFill="1" applyBorder="1" applyAlignment="1">
      <alignment horizontal="right" vertical="center" wrapText="1"/>
    </xf>
    <xf numFmtId="176" fontId="3" fillId="3" borderId="2" xfId="2" applyNumberFormat="1" applyFont="1" applyFill="1" applyBorder="1" applyAlignment="1">
      <alignment vertical="center" wrapText="1"/>
    </xf>
    <xf numFmtId="176" fontId="3" fillId="0" borderId="0" xfId="2" applyNumberFormat="1" applyFont="1" applyFill="1" applyBorder="1" applyAlignment="1">
      <alignment vertical="center" wrapText="1"/>
    </xf>
    <xf numFmtId="0" fontId="3" fillId="3" borderId="6" xfId="0" applyFont="1" applyFill="1" applyBorder="1" applyAlignment="1">
      <alignment vertical="center" wrapText="1"/>
    </xf>
    <xf numFmtId="38" fontId="3" fillId="0" borderId="2" xfId="0" applyNumberFormat="1" applyFont="1" applyBorder="1" applyAlignment="1">
      <alignment vertical="center" wrapText="1"/>
    </xf>
    <xf numFmtId="0" fontId="3" fillId="0" borderId="6" xfId="0" applyFont="1" applyBorder="1" applyAlignment="1">
      <alignment vertical="center" wrapText="1"/>
    </xf>
    <xf numFmtId="0" fontId="4" fillId="2" borderId="7" xfId="0" applyFont="1" applyFill="1" applyBorder="1" applyAlignment="1">
      <alignment horizontal="centerContinuous" vertical="center" wrapText="1"/>
    </xf>
    <xf numFmtId="1" fontId="3" fillId="3" borderId="2" xfId="2" applyNumberFormat="1" applyFont="1" applyFill="1" applyBorder="1" applyAlignment="1">
      <alignment vertical="center" wrapText="1"/>
    </xf>
    <xf numFmtId="38" fontId="3" fillId="3" borderId="2" xfId="1" applyFont="1" applyFill="1" applyBorder="1" applyAlignment="1">
      <alignment vertical="center" wrapText="1"/>
    </xf>
    <xf numFmtId="0" fontId="3" fillId="3" borderId="3" xfId="0" applyFont="1" applyFill="1" applyBorder="1" applyAlignment="1">
      <alignment horizontal="center" vertical="center"/>
    </xf>
    <xf numFmtId="0" fontId="8" fillId="0" borderId="0" xfId="0" applyFont="1" applyAlignment="1">
      <alignment horizontal="left" vertical="center" wrapText="1"/>
    </xf>
    <xf numFmtId="0" fontId="8" fillId="0" borderId="0" xfId="0" applyFont="1">
      <alignment vertical="center"/>
    </xf>
    <xf numFmtId="0" fontId="8" fillId="0" borderId="0" xfId="0" applyFont="1" applyAlignment="1">
      <alignment horizontal="center" vertical="center" wrapText="1"/>
    </xf>
    <xf numFmtId="0" fontId="4" fillId="2" borderId="2" xfId="0" applyFont="1" applyFill="1" applyBorder="1" applyAlignment="1">
      <alignment horizontal="centerContinuous" vertical="center"/>
    </xf>
    <xf numFmtId="2" fontId="3" fillId="0" borderId="2" xfId="0" applyNumberFormat="1" applyFont="1" applyBorder="1">
      <alignment vertical="center"/>
    </xf>
    <xf numFmtId="2" fontId="3" fillId="3" borderId="2" xfId="0" applyNumberFormat="1" applyFont="1" applyFill="1" applyBorder="1">
      <alignment vertical="center"/>
    </xf>
    <xf numFmtId="1" fontId="3" fillId="0" borderId="2" xfId="0" applyNumberFormat="1" applyFont="1" applyBorder="1">
      <alignment vertical="center"/>
    </xf>
    <xf numFmtId="1" fontId="3" fillId="3" borderId="2" xfId="0" applyNumberFormat="1" applyFont="1" applyFill="1" applyBorder="1">
      <alignment vertical="center"/>
    </xf>
    <xf numFmtId="176" fontId="3" fillId="0" borderId="2" xfId="2" applyNumberFormat="1" applyFont="1" applyFill="1" applyBorder="1">
      <alignment vertical="center"/>
    </xf>
    <xf numFmtId="177" fontId="3" fillId="0" borderId="2" xfId="1" applyNumberFormat="1" applyFont="1" applyFill="1" applyBorder="1" applyAlignment="1">
      <alignment horizontal="right" vertical="center" wrapText="1"/>
    </xf>
    <xf numFmtId="176" fontId="3" fillId="0" borderId="2" xfId="0" applyNumberFormat="1" applyFont="1" applyBorder="1">
      <alignment vertical="center"/>
    </xf>
    <xf numFmtId="0" fontId="3" fillId="3" borderId="4" xfId="0" applyFont="1" applyFill="1" applyBorder="1" applyAlignment="1">
      <alignment horizontal="center" vertical="center" wrapText="1"/>
    </xf>
    <xf numFmtId="0" fontId="3" fillId="3" borderId="7" xfId="0" applyFont="1" applyFill="1" applyBorder="1">
      <alignment vertical="center"/>
    </xf>
    <xf numFmtId="0" fontId="3" fillId="3" borderId="9" xfId="0" applyFont="1" applyFill="1" applyBorder="1" applyAlignment="1">
      <alignment horizontal="left" vertical="center"/>
    </xf>
    <xf numFmtId="0" fontId="3" fillId="3" borderId="9" xfId="0" applyFont="1" applyFill="1" applyBorder="1">
      <alignment vertical="center"/>
    </xf>
    <xf numFmtId="0" fontId="3" fillId="0" borderId="6" xfId="0" applyFont="1" applyBorder="1" applyAlignment="1">
      <alignment horizontal="center" vertical="center" wrapText="1"/>
    </xf>
    <xf numFmtId="0" fontId="3" fillId="3" borderId="6" xfId="0" applyFont="1" applyFill="1" applyBorder="1" applyAlignment="1">
      <alignment horizontal="center" vertical="center"/>
    </xf>
    <xf numFmtId="0" fontId="3" fillId="0" borderId="2" xfId="0" applyFont="1" applyBorder="1" applyAlignment="1">
      <alignment vertical="center" wrapText="1"/>
    </xf>
    <xf numFmtId="0" fontId="4" fillId="2" borderId="11" xfId="0" applyFont="1" applyFill="1" applyBorder="1" applyAlignment="1">
      <alignment horizontal="centerContinuous" vertical="center"/>
    </xf>
    <xf numFmtId="0" fontId="4" fillId="2" borderId="4" xfId="0" applyFont="1" applyFill="1" applyBorder="1" applyAlignment="1">
      <alignment horizontal="center" vertical="center"/>
    </xf>
    <xf numFmtId="38" fontId="3" fillId="0" borderId="7" xfId="1" applyFont="1" applyBorder="1">
      <alignment vertical="center"/>
    </xf>
    <xf numFmtId="38" fontId="3" fillId="0" borderId="3" xfId="1" applyFont="1" applyBorder="1">
      <alignment vertical="center"/>
    </xf>
    <xf numFmtId="38" fontId="3" fillId="0" borderId="3" xfId="1" applyFont="1" applyFill="1" applyBorder="1">
      <alignment vertical="center"/>
    </xf>
    <xf numFmtId="38" fontId="3" fillId="3" borderId="7" xfId="1" applyFont="1" applyFill="1" applyBorder="1">
      <alignment vertical="center"/>
    </xf>
    <xf numFmtId="38" fontId="3" fillId="3" borderId="3" xfId="1" applyFont="1" applyFill="1" applyBorder="1">
      <alignment vertical="center"/>
    </xf>
    <xf numFmtId="0" fontId="3" fillId="0" borderId="7" xfId="0" applyFont="1" applyBorder="1">
      <alignment vertical="center"/>
    </xf>
    <xf numFmtId="0" fontId="3" fillId="0" borderId="13" xfId="0" applyFont="1" applyBorder="1">
      <alignment vertical="center"/>
    </xf>
    <xf numFmtId="0" fontId="3" fillId="3" borderId="7" xfId="0" applyFont="1" applyFill="1" applyBorder="1" applyAlignment="1">
      <alignment vertical="center" wrapText="1"/>
    </xf>
    <xf numFmtId="0" fontId="3" fillId="3" borderId="3" xfId="0" applyFont="1" applyFill="1" applyBorder="1" applyAlignment="1">
      <alignment vertical="center" wrapText="1"/>
    </xf>
    <xf numFmtId="0" fontId="10" fillId="0" borderId="2" xfId="0" applyFont="1" applyBorder="1" applyAlignment="1">
      <alignment horizontal="center" vertical="center" wrapText="1"/>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20" fontId="3" fillId="0" borderId="0" xfId="0" applyNumberFormat="1" applyFont="1" applyAlignment="1">
      <alignment horizontal="left" vertical="center" wrapText="1"/>
    </xf>
    <xf numFmtId="0" fontId="3" fillId="3" borderId="9" xfId="0" applyFont="1" applyFill="1" applyBorder="1" applyAlignment="1">
      <alignment vertical="center" wrapText="1"/>
    </xf>
    <xf numFmtId="38" fontId="3" fillId="0" borderId="2" xfId="1" applyFont="1" applyBorder="1" applyAlignment="1">
      <alignment horizontal="right" vertical="center" wrapText="1"/>
    </xf>
    <xf numFmtId="0" fontId="4" fillId="2" borderId="11" xfId="0" applyFont="1" applyFill="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38" fontId="3" fillId="0" borderId="14" xfId="1" applyFont="1" applyBorder="1" applyAlignment="1">
      <alignment horizontal="center" vertical="center"/>
    </xf>
    <xf numFmtId="38" fontId="3" fillId="0" borderId="3" xfId="1" applyFont="1" applyBorder="1" applyAlignment="1">
      <alignment horizontal="center" vertical="center"/>
    </xf>
    <xf numFmtId="38" fontId="3" fillId="0" borderId="3" xfId="1" applyFont="1" applyFill="1" applyBorder="1" applyAlignment="1">
      <alignment horizontal="center" vertical="center"/>
    </xf>
    <xf numFmtId="38" fontId="3" fillId="0" borderId="10" xfId="1" applyFont="1" applyBorder="1" applyAlignment="1">
      <alignment horizontal="center" vertical="center"/>
    </xf>
    <xf numFmtId="0" fontId="3" fillId="0" borderId="14" xfId="0" applyFont="1" applyBorder="1" applyAlignment="1">
      <alignment horizontal="left" vertical="center" wrapText="1"/>
    </xf>
    <xf numFmtId="0" fontId="3" fillId="0" borderId="0" xfId="0" applyFont="1" applyAlignment="1">
      <alignment horizontal="left" vertical="center" wrapText="1"/>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3" fillId="3" borderId="7"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1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5"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3" fillId="3" borderId="9" xfId="0" applyFont="1" applyFill="1" applyBorder="1" applyAlignment="1">
      <alignment horizontal="left" vertical="center" wrapText="1"/>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CC"/>
      <color rgb="FF808080"/>
      <color rgb="FFEEF1F3"/>
      <color rgb="FFC9CACA"/>
      <color rgb="FFA001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487865</xdr:colOff>
      <xdr:row>90</xdr:row>
      <xdr:rowOff>831629</xdr:rowOff>
    </xdr:from>
    <xdr:to>
      <xdr:col>1</xdr:col>
      <xdr:colOff>602165</xdr:colOff>
      <xdr:row>90</xdr:row>
      <xdr:rowOff>945929</xdr:rowOff>
    </xdr:to>
    <xdr:pic>
      <xdr:nvPicPr>
        <xdr:cNvPr id="2" name="図 1">
          <a:extLst>
            <a:ext uri="{FF2B5EF4-FFF2-40B4-BE49-F238E27FC236}">
              <a16:creationId xmlns:a16="http://schemas.microsoft.com/office/drawing/2014/main" id="{4DFECB09-1114-4709-A40F-A767036F35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6690" y="34492979"/>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894672</xdr:colOff>
      <xdr:row>86</xdr:row>
      <xdr:rowOff>90487</xdr:rowOff>
    </xdr:from>
    <xdr:to>
      <xdr:col>2</xdr:col>
      <xdr:colOff>1008972</xdr:colOff>
      <xdr:row>86</xdr:row>
      <xdr:rowOff>204787</xdr:rowOff>
    </xdr:to>
    <xdr:pic>
      <xdr:nvPicPr>
        <xdr:cNvPr id="3" name="図 2">
          <a:extLst>
            <a:ext uri="{FF2B5EF4-FFF2-40B4-BE49-F238E27FC236}">
              <a16:creationId xmlns:a16="http://schemas.microsoft.com/office/drawing/2014/main" id="{3D4062D3-75E5-4200-8E78-4967AB431B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0322" y="31275337"/>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953860</xdr:colOff>
      <xdr:row>87</xdr:row>
      <xdr:rowOff>337458</xdr:rowOff>
    </xdr:from>
    <xdr:to>
      <xdr:col>2</xdr:col>
      <xdr:colOff>1068160</xdr:colOff>
      <xdr:row>87</xdr:row>
      <xdr:rowOff>451758</xdr:rowOff>
    </xdr:to>
    <xdr:pic>
      <xdr:nvPicPr>
        <xdr:cNvPr id="4" name="図 3">
          <a:extLst>
            <a:ext uri="{FF2B5EF4-FFF2-40B4-BE49-F238E27FC236}">
              <a16:creationId xmlns:a16="http://schemas.microsoft.com/office/drawing/2014/main" id="{567F40F7-BBF0-488B-8E93-4C19C147AA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9510" y="31827108"/>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922986</xdr:colOff>
      <xdr:row>64</xdr:row>
      <xdr:rowOff>78920</xdr:rowOff>
    </xdr:from>
    <xdr:to>
      <xdr:col>2</xdr:col>
      <xdr:colOff>1037286</xdr:colOff>
      <xdr:row>64</xdr:row>
      <xdr:rowOff>193220</xdr:rowOff>
    </xdr:to>
    <xdr:pic>
      <xdr:nvPicPr>
        <xdr:cNvPr id="2" name="図 1">
          <a:extLst>
            <a:ext uri="{FF2B5EF4-FFF2-40B4-BE49-F238E27FC236}">
              <a16:creationId xmlns:a16="http://schemas.microsoft.com/office/drawing/2014/main" id="{BB9B3184-F3F4-4FFC-9C68-A3B05583B3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18636" y="1950992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423195</xdr:colOff>
      <xdr:row>69</xdr:row>
      <xdr:rowOff>335573</xdr:rowOff>
    </xdr:from>
    <xdr:to>
      <xdr:col>1</xdr:col>
      <xdr:colOff>537495</xdr:colOff>
      <xdr:row>69</xdr:row>
      <xdr:rowOff>449873</xdr:rowOff>
    </xdr:to>
    <xdr:pic>
      <xdr:nvPicPr>
        <xdr:cNvPr id="3" name="図 2">
          <a:extLst>
            <a:ext uri="{FF2B5EF4-FFF2-40B4-BE49-F238E27FC236}">
              <a16:creationId xmlns:a16="http://schemas.microsoft.com/office/drawing/2014/main" id="{01189253-8E1B-4457-B39A-A014E779EB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2020" y="2129057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1648435</xdr:colOff>
      <xdr:row>6</xdr:row>
      <xdr:rowOff>463018</xdr:rowOff>
    </xdr:from>
    <xdr:to>
      <xdr:col>0</xdr:col>
      <xdr:colOff>1762735</xdr:colOff>
      <xdr:row>6</xdr:row>
      <xdr:rowOff>577318</xdr:rowOff>
    </xdr:to>
    <xdr:pic>
      <xdr:nvPicPr>
        <xdr:cNvPr id="2" name="図 1">
          <a:extLst>
            <a:ext uri="{FF2B5EF4-FFF2-40B4-BE49-F238E27FC236}">
              <a16:creationId xmlns:a16="http://schemas.microsoft.com/office/drawing/2014/main" id="{9B463B32-52E8-450F-A3DD-1362EB5322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8435" y="2727247"/>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0</xdr:col>
      <xdr:colOff>1267433</xdr:colOff>
      <xdr:row>18</xdr:row>
      <xdr:rowOff>304050</xdr:rowOff>
    </xdr:from>
    <xdr:to>
      <xdr:col>0</xdr:col>
      <xdr:colOff>1381733</xdr:colOff>
      <xdr:row>18</xdr:row>
      <xdr:rowOff>304050</xdr:rowOff>
    </xdr:to>
    <xdr:pic>
      <xdr:nvPicPr>
        <xdr:cNvPr id="3" name="図 2">
          <a:extLst>
            <a:ext uri="{FF2B5EF4-FFF2-40B4-BE49-F238E27FC236}">
              <a16:creationId xmlns:a16="http://schemas.microsoft.com/office/drawing/2014/main" id="{CC2F4321-2998-443E-98D4-585DE25969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7433" y="7270907"/>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0</xdr:col>
      <xdr:colOff>262005</xdr:colOff>
      <xdr:row>21</xdr:row>
      <xdr:rowOff>1688</xdr:rowOff>
    </xdr:from>
    <xdr:to>
      <xdr:col>0</xdr:col>
      <xdr:colOff>376305</xdr:colOff>
      <xdr:row>21</xdr:row>
      <xdr:rowOff>1688</xdr:rowOff>
    </xdr:to>
    <xdr:pic>
      <xdr:nvPicPr>
        <xdr:cNvPr id="4" name="図 3">
          <a:extLst>
            <a:ext uri="{FF2B5EF4-FFF2-40B4-BE49-F238E27FC236}">
              <a16:creationId xmlns:a16="http://schemas.microsoft.com/office/drawing/2014/main" id="{63690571-B978-4866-A255-3AE2F75950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005" y="8755163"/>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0</xdr:col>
      <xdr:colOff>973144</xdr:colOff>
      <xdr:row>22</xdr:row>
      <xdr:rowOff>128468</xdr:rowOff>
    </xdr:from>
    <xdr:to>
      <xdr:col>0</xdr:col>
      <xdr:colOff>1087444</xdr:colOff>
      <xdr:row>22</xdr:row>
      <xdr:rowOff>238686</xdr:rowOff>
    </xdr:to>
    <xdr:pic>
      <xdr:nvPicPr>
        <xdr:cNvPr id="5" name="図 4">
          <a:extLst>
            <a:ext uri="{FF2B5EF4-FFF2-40B4-BE49-F238E27FC236}">
              <a16:creationId xmlns:a16="http://schemas.microsoft.com/office/drawing/2014/main" id="{08213E03-E026-4026-9622-D244EEA17B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3144" y="9354111"/>
          <a:ext cx="114300" cy="1102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1268372</xdr:colOff>
      <xdr:row>23</xdr:row>
      <xdr:rowOff>147001</xdr:rowOff>
    </xdr:from>
    <xdr:to>
      <xdr:col>1</xdr:col>
      <xdr:colOff>1382672</xdr:colOff>
      <xdr:row>23</xdr:row>
      <xdr:rowOff>261301</xdr:rowOff>
    </xdr:to>
    <xdr:pic>
      <xdr:nvPicPr>
        <xdr:cNvPr id="6" name="図 5">
          <a:extLst>
            <a:ext uri="{FF2B5EF4-FFF2-40B4-BE49-F238E27FC236}">
              <a16:creationId xmlns:a16="http://schemas.microsoft.com/office/drawing/2014/main" id="{2CCC1346-F88F-401F-B995-5311E350FF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6697" y="9976801"/>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613090</xdr:colOff>
      <xdr:row>35</xdr:row>
      <xdr:rowOff>116786</xdr:rowOff>
    </xdr:from>
    <xdr:to>
      <xdr:col>1</xdr:col>
      <xdr:colOff>727390</xdr:colOff>
      <xdr:row>35</xdr:row>
      <xdr:rowOff>231086</xdr:rowOff>
    </xdr:to>
    <xdr:pic>
      <xdr:nvPicPr>
        <xdr:cNvPr id="8" name="図 7">
          <a:extLst>
            <a:ext uri="{FF2B5EF4-FFF2-40B4-BE49-F238E27FC236}">
              <a16:creationId xmlns:a16="http://schemas.microsoft.com/office/drawing/2014/main" id="{0892371E-04F4-4BFD-A117-B603135E93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2776" y="170223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94658</xdr:colOff>
      <xdr:row>34</xdr:row>
      <xdr:rowOff>85192</xdr:rowOff>
    </xdr:from>
    <xdr:to>
      <xdr:col>8</xdr:col>
      <xdr:colOff>208958</xdr:colOff>
      <xdr:row>34</xdr:row>
      <xdr:rowOff>199492</xdr:rowOff>
    </xdr:to>
    <xdr:pic>
      <xdr:nvPicPr>
        <xdr:cNvPr id="9" name="図 8">
          <a:extLst>
            <a:ext uri="{FF2B5EF4-FFF2-40B4-BE49-F238E27FC236}">
              <a16:creationId xmlns:a16="http://schemas.microsoft.com/office/drawing/2014/main" id="{5CF770CA-6D70-4B6F-BBC0-8613FDED3A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14758" y="11724742"/>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0</xdr:col>
      <xdr:colOff>257175</xdr:colOff>
      <xdr:row>20</xdr:row>
      <xdr:rowOff>581025</xdr:rowOff>
    </xdr:from>
    <xdr:to>
      <xdr:col>0</xdr:col>
      <xdr:colOff>371475</xdr:colOff>
      <xdr:row>20</xdr:row>
      <xdr:rowOff>691243</xdr:rowOff>
    </xdr:to>
    <xdr:pic>
      <xdr:nvPicPr>
        <xdr:cNvPr id="7" name="図 6">
          <a:extLst>
            <a:ext uri="{FF2B5EF4-FFF2-40B4-BE49-F238E27FC236}">
              <a16:creationId xmlns:a16="http://schemas.microsoft.com/office/drawing/2014/main" id="{4660D120-7887-42DF-A2AB-752FCB6BCF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8763000"/>
          <a:ext cx="114300" cy="1102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0</xdr:col>
      <xdr:colOff>1295400</xdr:colOff>
      <xdr:row>18</xdr:row>
      <xdr:rowOff>352425</xdr:rowOff>
    </xdr:from>
    <xdr:to>
      <xdr:col>0</xdr:col>
      <xdr:colOff>1409700</xdr:colOff>
      <xdr:row>18</xdr:row>
      <xdr:rowOff>462643</xdr:rowOff>
    </xdr:to>
    <xdr:pic>
      <xdr:nvPicPr>
        <xdr:cNvPr id="10" name="図 9">
          <a:extLst>
            <a:ext uri="{FF2B5EF4-FFF2-40B4-BE49-F238E27FC236}">
              <a16:creationId xmlns:a16="http://schemas.microsoft.com/office/drawing/2014/main" id="{1BEF24B9-AD5F-48FB-AA1B-F6FAD6E0E8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 y="7267575"/>
          <a:ext cx="114300" cy="1102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DA28A-B6D1-4B96-8366-153D989C5289}">
  <sheetPr>
    <pageSetUpPr fitToPage="1"/>
  </sheetPr>
  <dimension ref="A1:I112"/>
  <sheetViews>
    <sheetView showGridLines="0" tabSelected="1" zoomScaleNormal="100" workbookViewId="0">
      <selection activeCell="J1" sqref="J1"/>
    </sheetView>
  </sheetViews>
  <sheetFormatPr defaultColWidth="9" defaultRowHeight="24" customHeight="1" x14ac:dyDescent="0.4"/>
  <cols>
    <col min="1" max="1" width="26.625" style="34" customWidth="1"/>
    <col min="2" max="2" width="16.625" style="34" customWidth="1"/>
    <col min="3" max="3" width="16.875" style="2" customWidth="1"/>
    <col min="4" max="4" width="9.625" style="34" customWidth="1"/>
    <col min="5" max="9" width="10.625" style="34" customWidth="1"/>
    <col min="10" max="16384" width="9" style="34"/>
  </cols>
  <sheetData>
    <row r="1" spans="1:9" ht="32.65" customHeight="1" thickBot="1" x14ac:dyDescent="0.45">
      <c r="A1" s="32" t="s">
        <v>0</v>
      </c>
      <c r="B1" s="33"/>
      <c r="C1" s="6"/>
      <c r="D1" s="33"/>
      <c r="E1" s="33"/>
      <c r="F1" s="33"/>
      <c r="G1" s="33"/>
      <c r="H1" s="33"/>
      <c r="I1" s="33"/>
    </row>
    <row r="2" spans="1:9" ht="24" customHeight="1" x14ac:dyDescent="0.4">
      <c r="C2" s="34"/>
    </row>
    <row r="3" spans="1:9" ht="24" customHeight="1" x14ac:dyDescent="0.4">
      <c r="A3" s="35" t="s">
        <v>1</v>
      </c>
      <c r="B3" s="36"/>
      <c r="C3" s="9"/>
      <c r="D3" s="36"/>
      <c r="E3" s="36"/>
      <c r="F3" s="36"/>
      <c r="G3" s="36"/>
      <c r="H3" s="36"/>
      <c r="I3" s="37"/>
    </row>
    <row r="4" spans="1:9" ht="9.9499999999999993" customHeight="1" x14ac:dyDescent="0.4">
      <c r="I4" s="38"/>
    </row>
    <row r="5" spans="1:9" ht="24" customHeight="1" x14ac:dyDescent="0.4">
      <c r="A5" s="12"/>
      <c r="B5" s="12" t="s">
        <v>3</v>
      </c>
      <c r="C5" s="12" t="s">
        <v>4</v>
      </c>
      <c r="D5" s="12" t="s">
        <v>5</v>
      </c>
      <c r="E5" s="12" t="s">
        <v>6</v>
      </c>
      <c r="F5" s="12" t="s">
        <v>7</v>
      </c>
      <c r="G5" s="12" t="s">
        <v>8</v>
      </c>
      <c r="H5" s="12" t="s">
        <v>9</v>
      </c>
      <c r="I5" s="12" t="s">
        <v>75</v>
      </c>
    </row>
    <row r="6" spans="1:9" ht="24" customHeight="1" x14ac:dyDescent="0.4">
      <c r="A6" s="39" t="s">
        <v>2</v>
      </c>
      <c r="B6" s="40" t="s">
        <v>10</v>
      </c>
      <c r="C6" s="13" t="s">
        <v>11</v>
      </c>
      <c r="D6" s="13" t="s">
        <v>12</v>
      </c>
      <c r="E6" s="17">
        <v>2152</v>
      </c>
      <c r="F6" s="17">
        <v>2146</v>
      </c>
      <c r="G6" s="17">
        <v>2213</v>
      </c>
      <c r="H6" s="17">
        <v>2220</v>
      </c>
      <c r="I6" s="17">
        <v>2256</v>
      </c>
    </row>
    <row r="7" spans="1:9" ht="24" customHeight="1" x14ac:dyDescent="0.4">
      <c r="A7" s="41"/>
      <c r="B7" s="42"/>
      <c r="C7" s="13" t="s">
        <v>13</v>
      </c>
      <c r="D7" s="13" t="s">
        <v>12</v>
      </c>
      <c r="E7" s="17">
        <v>416</v>
      </c>
      <c r="F7" s="17">
        <v>466</v>
      </c>
      <c r="G7" s="17">
        <v>490</v>
      </c>
      <c r="H7" s="17">
        <v>504</v>
      </c>
      <c r="I7" s="17">
        <v>527</v>
      </c>
    </row>
    <row r="8" spans="1:9" ht="24" customHeight="1" x14ac:dyDescent="0.4">
      <c r="A8" s="41"/>
      <c r="B8" s="42"/>
      <c r="C8" s="15" t="s">
        <v>14</v>
      </c>
      <c r="D8" s="15" t="s">
        <v>12</v>
      </c>
      <c r="E8" s="43">
        <v>2568</v>
      </c>
      <c r="F8" s="43">
        <v>2612</v>
      </c>
      <c r="G8" s="43">
        <v>2703</v>
      </c>
      <c r="H8" s="43">
        <v>2724</v>
      </c>
      <c r="I8" s="43">
        <f>SUM(I6:I7)</f>
        <v>2783</v>
      </c>
    </row>
    <row r="9" spans="1:9" ht="24" customHeight="1" x14ac:dyDescent="0.4">
      <c r="A9" s="41"/>
      <c r="B9" s="42"/>
      <c r="C9" s="15" t="s">
        <v>15</v>
      </c>
      <c r="D9" s="15" t="s">
        <v>16</v>
      </c>
      <c r="E9" s="44">
        <v>16.199376947040498</v>
      </c>
      <c r="F9" s="44">
        <v>17.840735068912711</v>
      </c>
      <c r="G9" s="44">
        <v>18.128005919348873</v>
      </c>
      <c r="H9" s="44">
        <v>18.502202643171806</v>
      </c>
      <c r="I9" s="44">
        <f t="shared" ref="I9" si="0">I7/I8*100</f>
        <v>18.936399568810636</v>
      </c>
    </row>
    <row r="10" spans="1:9" ht="24" customHeight="1" x14ac:dyDescent="0.4">
      <c r="A10" s="41"/>
      <c r="B10" s="46"/>
      <c r="C10" s="15" t="s">
        <v>17</v>
      </c>
      <c r="D10" s="15" t="s">
        <v>16</v>
      </c>
      <c r="E10" s="44">
        <v>52.0259319286872</v>
      </c>
      <c r="F10" s="44">
        <v>47.465019080501548</v>
      </c>
      <c r="G10" s="44">
        <v>46.959694232105633</v>
      </c>
      <c r="H10" s="44">
        <v>42.14108910891089</v>
      </c>
      <c r="I10" s="44">
        <f t="shared" ref="I10" si="1">I8/I$33*100</f>
        <v>39.103554868624421</v>
      </c>
    </row>
    <row r="11" spans="1:9" ht="24" customHeight="1" x14ac:dyDescent="0.4">
      <c r="A11" s="41"/>
      <c r="B11" s="40" t="s">
        <v>18</v>
      </c>
      <c r="C11" s="13" t="s">
        <v>11</v>
      </c>
      <c r="D11" s="13" t="s">
        <v>12</v>
      </c>
      <c r="E11" s="17">
        <v>771</v>
      </c>
      <c r="F11" s="17">
        <v>836</v>
      </c>
      <c r="G11" s="17">
        <v>905</v>
      </c>
      <c r="H11" s="17">
        <v>959</v>
      </c>
      <c r="I11" s="17">
        <v>1088</v>
      </c>
    </row>
    <row r="12" spans="1:9" ht="24" customHeight="1" x14ac:dyDescent="0.4">
      <c r="A12" s="41"/>
      <c r="B12" s="42"/>
      <c r="C12" s="13" t="s">
        <v>13</v>
      </c>
      <c r="D12" s="13" t="s">
        <v>12</v>
      </c>
      <c r="E12" s="17">
        <v>236</v>
      </c>
      <c r="F12" s="17">
        <v>273</v>
      </c>
      <c r="G12" s="17">
        <v>290</v>
      </c>
      <c r="H12" s="17">
        <v>321</v>
      </c>
      <c r="I12" s="17">
        <v>372</v>
      </c>
    </row>
    <row r="13" spans="1:9" ht="24" customHeight="1" x14ac:dyDescent="0.4">
      <c r="A13" s="41"/>
      <c r="B13" s="42"/>
      <c r="C13" s="15" t="s">
        <v>14</v>
      </c>
      <c r="D13" s="15" t="s">
        <v>12</v>
      </c>
      <c r="E13" s="43">
        <v>1007</v>
      </c>
      <c r="F13" s="43">
        <v>1109</v>
      </c>
      <c r="G13" s="43">
        <v>1195</v>
      </c>
      <c r="H13" s="43">
        <v>1280</v>
      </c>
      <c r="I13" s="43">
        <f>SUM(I11:I12)</f>
        <v>1460</v>
      </c>
    </row>
    <row r="14" spans="1:9" ht="24" customHeight="1" x14ac:dyDescent="0.4">
      <c r="A14" s="41"/>
      <c r="B14" s="42"/>
      <c r="C14" s="15" t="s">
        <v>15</v>
      </c>
      <c r="D14" s="15" t="s">
        <v>16</v>
      </c>
      <c r="E14" s="44">
        <v>23.435948361469713</v>
      </c>
      <c r="F14" s="44">
        <v>24.61677186654644</v>
      </c>
      <c r="G14" s="44">
        <v>24.267782426778243</v>
      </c>
      <c r="H14" s="44">
        <v>25.078125</v>
      </c>
      <c r="I14" s="44">
        <f t="shared" ref="I14" si="2">I12/I13*100</f>
        <v>25.479452054794521</v>
      </c>
    </row>
    <row r="15" spans="1:9" ht="24" customHeight="1" x14ac:dyDescent="0.4">
      <c r="A15" s="41"/>
      <c r="B15" s="46"/>
      <c r="C15" s="15" t="s">
        <v>17</v>
      </c>
      <c r="D15" s="15" t="s">
        <v>16</v>
      </c>
      <c r="E15" s="44">
        <v>20.401134521880067</v>
      </c>
      <c r="F15" s="44">
        <v>20.152644012356895</v>
      </c>
      <c r="G15" s="44">
        <v>20.76094510076442</v>
      </c>
      <c r="H15" s="44">
        <v>19.801980198019802</v>
      </c>
      <c r="I15" s="44">
        <f t="shared" ref="I15" si="3">I13/I$33*100</f>
        <v>20.514261627090065</v>
      </c>
    </row>
    <row r="16" spans="1:9" ht="24" customHeight="1" x14ac:dyDescent="0.4">
      <c r="A16" s="41"/>
      <c r="B16" s="40" t="s">
        <v>19</v>
      </c>
      <c r="C16" s="13" t="s">
        <v>11</v>
      </c>
      <c r="D16" s="13" t="s">
        <v>12</v>
      </c>
      <c r="E16" s="17">
        <v>613</v>
      </c>
      <c r="F16" s="17">
        <v>676</v>
      </c>
      <c r="G16" s="17">
        <v>720</v>
      </c>
      <c r="H16" s="17">
        <v>763</v>
      </c>
      <c r="I16" s="17">
        <v>903</v>
      </c>
    </row>
    <row r="17" spans="1:9" ht="24" customHeight="1" x14ac:dyDescent="0.4">
      <c r="A17" s="41"/>
      <c r="B17" s="42"/>
      <c r="C17" s="13" t="s">
        <v>13</v>
      </c>
      <c r="D17" s="13" t="s">
        <v>12</v>
      </c>
      <c r="E17" s="17">
        <v>128</v>
      </c>
      <c r="F17" s="17">
        <v>143</v>
      </c>
      <c r="G17" s="17">
        <v>153</v>
      </c>
      <c r="H17" s="17">
        <v>157</v>
      </c>
      <c r="I17" s="17">
        <v>202</v>
      </c>
    </row>
    <row r="18" spans="1:9" ht="24" customHeight="1" x14ac:dyDescent="0.4">
      <c r="A18" s="41"/>
      <c r="B18" s="42"/>
      <c r="C18" s="15" t="s">
        <v>14</v>
      </c>
      <c r="D18" s="15" t="s">
        <v>12</v>
      </c>
      <c r="E18" s="43">
        <v>741</v>
      </c>
      <c r="F18" s="43">
        <v>819</v>
      </c>
      <c r="G18" s="43">
        <v>873</v>
      </c>
      <c r="H18" s="43">
        <v>920</v>
      </c>
      <c r="I18" s="43">
        <f>SUM(I16:I17)</f>
        <v>1105</v>
      </c>
    </row>
    <row r="19" spans="1:9" ht="24" customHeight="1" x14ac:dyDescent="0.4">
      <c r="A19" s="41"/>
      <c r="B19" s="42"/>
      <c r="C19" s="15" t="s">
        <v>15</v>
      </c>
      <c r="D19" s="15" t="s">
        <v>16</v>
      </c>
      <c r="E19" s="44">
        <v>17.273954116059379</v>
      </c>
      <c r="F19" s="44">
        <v>17.460317460317459</v>
      </c>
      <c r="G19" s="44">
        <v>17.525773195876287</v>
      </c>
      <c r="H19" s="44">
        <v>17.065217391304348</v>
      </c>
      <c r="I19" s="44">
        <f t="shared" ref="I19" si="4">I17/I18*100</f>
        <v>18.280542986425338</v>
      </c>
    </row>
    <row r="20" spans="1:9" ht="24" customHeight="1" x14ac:dyDescent="0.4">
      <c r="A20" s="41"/>
      <c r="B20" s="46"/>
      <c r="C20" s="15" t="s">
        <v>17</v>
      </c>
      <c r="D20" s="15" t="s">
        <v>16</v>
      </c>
      <c r="E20" s="44">
        <v>15.012155591572125</v>
      </c>
      <c r="F20" s="44">
        <v>14.882791204797382</v>
      </c>
      <c r="G20" s="44">
        <v>15.166782487838775</v>
      </c>
      <c r="H20" s="44">
        <v>14.232673267326732</v>
      </c>
      <c r="I20" s="44">
        <f t="shared" ref="I20" si="5">I18/I$33*100</f>
        <v>15.526204861598988</v>
      </c>
    </row>
    <row r="21" spans="1:9" ht="24" customHeight="1" x14ac:dyDescent="0.4">
      <c r="A21" s="41"/>
      <c r="B21" s="40" t="s">
        <v>20</v>
      </c>
      <c r="C21" s="13" t="s">
        <v>11</v>
      </c>
      <c r="D21" s="13" t="s">
        <v>12</v>
      </c>
      <c r="E21" s="17">
        <v>512</v>
      </c>
      <c r="F21" s="17">
        <v>764</v>
      </c>
      <c r="G21" s="17">
        <v>756</v>
      </c>
      <c r="H21" s="17">
        <v>1178</v>
      </c>
      <c r="I21" s="17">
        <v>1363</v>
      </c>
    </row>
    <row r="22" spans="1:9" ht="24" customHeight="1" x14ac:dyDescent="0.4">
      <c r="A22" s="41"/>
      <c r="B22" s="42"/>
      <c r="C22" s="13" t="s">
        <v>13</v>
      </c>
      <c r="D22" s="13" t="s">
        <v>12</v>
      </c>
      <c r="E22" s="17">
        <v>108</v>
      </c>
      <c r="F22" s="17">
        <v>199</v>
      </c>
      <c r="G22" s="17">
        <v>229</v>
      </c>
      <c r="H22" s="17">
        <v>362</v>
      </c>
      <c r="I22" s="17">
        <v>406</v>
      </c>
    </row>
    <row r="23" spans="1:9" ht="24" customHeight="1" x14ac:dyDescent="0.4">
      <c r="A23" s="41"/>
      <c r="B23" s="42"/>
      <c r="C23" s="15" t="s">
        <v>14</v>
      </c>
      <c r="D23" s="15" t="s">
        <v>12</v>
      </c>
      <c r="E23" s="43">
        <v>620</v>
      </c>
      <c r="F23" s="43">
        <v>963</v>
      </c>
      <c r="G23" s="43">
        <v>985</v>
      </c>
      <c r="H23" s="43">
        <v>1540</v>
      </c>
      <c r="I23" s="43">
        <f>SUM(I21:I22)</f>
        <v>1769</v>
      </c>
    </row>
    <row r="24" spans="1:9" ht="24" customHeight="1" x14ac:dyDescent="0.4">
      <c r="A24" s="41"/>
      <c r="B24" s="42"/>
      <c r="C24" s="15" t="s">
        <v>15</v>
      </c>
      <c r="D24" s="15" t="s">
        <v>16</v>
      </c>
      <c r="E24" s="44">
        <v>17.419354838709676</v>
      </c>
      <c r="F24" s="44">
        <v>20.664589823468329</v>
      </c>
      <c r="G24" s="44">
        <v>23.248730964467004</v>
      </c>
      <c r="H24" s="44">
        <v>23.506493506493506</v>
      </c>
      <c r="I24" s="44">
        <f t="shared" ref="I24" si="6">I22/I23*100</f>
        <v>22.950819672131146</v>
      </c>
    </row>
    <row r="25" spans="1:9" ht="24" customHeight="1" x14ac:dyDescent="0.4">
      <c r="A25" s="41"/>
      <c r="B25" s="46"/>
      <c r="C25" s="15" t="s">
        <v>17</v>
      </c>
      <c r="D25" s="15" t="s">
        <v>16</v>
      </c>
      <c r="E25" s="44">
        <v>12.560777957860617</v>
      </c>
      <c r="F25" s="44">
        <v>17.499545702344179</v>
      </c>
      <c r="G25" s="44">
        <v>17.112578179291173</v>
      </c>
      <c r="H25" s="44">
        <v>23.824257425742573</v>
      </c>
      <c r="I25" s="44">
        <f t="shared" ref="I25" si="7">I23/I$33*100</f>
        <v>24.855978642686523</v>
      </c>
    </row>
    <row r="26" spans="1:9" ht="24" customHeight="1" x14ac:dyDescent="0.4">
      <c r="A26" s="41"/>
      <c r="B26" s="40" t="s">
        <v>21</v>
      </c>
      <c r="C26" s="13" t="s">
        <v>11</v>
      </c>
      <c r="D26" s="13" t="s">
        <v>12</v>
      </c>
      <c r="E26" s="47">
        <v>1896</v>
      </c>
      <c r="F26" s="47">
        <v>2276</v>
      </c>
      <c r="G26" s="47">
        <v>2381</v>
      </c>
      <c r="H26" s="47">
        <v>2900</v>
      </c>
      <c r="I26" s="47">
        <f t="shared" ref="I26:I27" si="8">SUM(I11,I16,I21)</f>
        <v>3354</v>
      </c>
    </row>
    <row r="27" spans="1:9" ht="24" customHeight="1" x14ac:dyDescent="0.4">
      <c r="A27" s="41"/>
      <c r="B27" s="42"/>
      <c r="C27" s="13" t="s">
        <v>13</v>
      </c>
      <c r="D27" s="13" t="s">
        <v>12</v>
      </c>
      <c r="E27" s="47">
        <v>472</v>
      </c>
      <c r="F27" s="47">
        <v>615</v>
      </c>
      <c r="G27" s="47">
        <v>672</v>
      </c>
      <c r="H27" s="47">
        <v>840</v>
      </c>
      <c r="I27" s="47">
        <f t="shared" si="8"/>
        <v>980</v>
      </c>
    </row>
    <row r="28" spans="1:9" ht="24" customHeight="1" x14ac:dyDescent="0.4">
      <c r="A28" s="41"/>
      <c r="B28" s="42"/>
      <c r="C28" s="15" t="s">
        <v>14</v>
      </c>
      <c r="D28" s="15" t="s">
        <v>12</v>
      </c>
      <c r="E28" s="43">
        <v>2368</v>
      </c>
      <c r="F28" s="43">
        <v>2891</v>
      </c>
      <c r="G28" s="43">
        <v>3053</v>
      </c>
      <c r="H28" s="43">
        <v>3740</v>
      </c>
      <c r="I28" s="43">
        <f t="shared" ref="I28" si="9">SUM(I26:I27)</f>
        <v>4334</v>
      </c>
    </row>
    <row r="29" spans="1:9" ht="24" customHeight="1" x14ac:dyDescent="0.4">
      <c r="A29" s="41"/>
      <c r="B29" s="42"/>
      <c r="C29" s="15" t="s">
        <v>15</v>
      </c>
      <c r="D29" s="15" t="s">
        <v>16</v>
      </c>
      <c r="E29" s="44">
        <v>19.932432432432432</v>
      </c>
      <c r="F29" s="44">
        <v>21.272915946039433</v>
      </c>
      <c r="G29" s="44">
        <v>22.011136586963641</v>
      </c>
      <c r="H29" s="44">
        <v>22.459893048128343</v>
      </c>
      <c r="I29" s="44">
        <f t="shared" ref="I29" si="10">I27/I28*100</f>
        <v>22.611905860636824</v>
      </c>
    </row>
    <row r="30" spans="1:9" ht="24" customHeight="1" x14ac:dyDescent="0.4">
      <c r="A30" s="41"/>
      <c r="B30" s="46"/>
      <c r="C30" s="15" t="s">
        <v>17</v>
      </c>
      <c r="D30" s="15" t="s">
        <v>16</v>
      </c>
      <c r="E30" s="44">
        <v>47.9740680713128</v>
      </c>
      <c r="F30" s="44">
        <v>52.534980919498452</v>
      </c>
      <c r="G30" s="44">
        <v>53.040305767894367</v>
      </c>
      <c r="H30" s="44">
        <v>57.85891089108911</v>
      </c>
      <c r="I30" s="44">
        <f t="shared" ref="I30" si="11">I28/I$33*100</f>
        <v>60.896445131375579</v>
      </c>
    </row>
    <row r="31" spans="1:9" ht="24" customHeight="1" x14ac:dyDescent="0.4">
      <c r="A31" s="41"/>
      <c r="B31" s="40" t="s">
        <v>14</v>
      </c>
      <c r="C31" s="13" t="s">
        <v>11</v>
      </c>
      <c r="D31" s="13" t="s">
        <v>12</v>
      </c>
      <c r="E31" s="47">
        <v>4048</v>
      </c>
      <c r="F31" s="47">
        <v>4422</v>
      </c>
      <c r="G31" s="47">
        <v>4594</v>
      </c>
      <c r="H31" s="47">
        <v>5120</v>
      </c>
      <c r="I31" s="47">
        <f t="shared" ref="I31:I32" si="12">SUM(I6,I26)</f>
        <v>5610</v>
      </c>
    </row>
    <row r="32" spans="1:9" ht="24" customHeight="1" x14ac:dyDescent="0.4">
      <c r="A32" s="41"/>
      <c r="B32" s="42"/>
      <c r="C32" s="13" t="s">
        <v>13</v>
      </c>
      <c r="D32" s="13" t="s">
        <v>12</v>
      </c>
      <c r="E32" s="47">
        <v>888</v>
      </c>
      <c r="F32" s="47">
        <v>1081</v>
      </c>
      <c r="G32" s="47">
        <v>1162</v>
      </c>
      <c r="H32" s="47">
        <v>1344</v>
      </c>
      <c r="I32" s="47">
        <f t="shared" si="12"/>
        <v>1507</v>
      </c>
    </row>
    <row r="33" spans="1:9" ht="24" customHeight="1" x14ac:dyDescent="0.4">
      <c r="A33" s="41"/>
      <c r="B33" s="42"/>
      <c r="C33" s="15" t="s">
        <v>14</v>
      </c>
      <c r="D33" s="15" t="s">
        <v>12</v>
      </c>
      <c r="E33" s="43">
        <v>4936</v>
      </c>
      <c r="F33" s="43">
        <v>5503</v>
      </c>
      <c r="G33" s="43">
        <v>5756</v>
      </c>
      <c r="H33" s="43">
        <v>6464</v>
      </c>
      <c r="I33" s="43">
        <f t="shared" ref="I33" si="13">SUM(I31:I32)</f>
        <v>7117</v>
      </c>
    </row>
    <row r="34" spans="1:9" ht="24" customHeight="1" x14ac:dyDescent="0.4">
      <c r="A34" s="48"/>
      <c r="B34" s="46"/>
      <c r="C34" s="15" t="s">
        <v>15</v>
      </c>
      <c r="D34" s="15" t="s">
        <v>16</v>
      </c>
      <c r="E34" s="44">
        <v>17.990275526742302</v>
      </c>
      <c r="F34" s="44">
        <v>19.643830637833908</v>
      </c>
      <c r="G34" s="44">
        <v>20.187630298818622</v>
      </c>
      <c r="H34" s="44">
        <v>20.792079207920793</v>
      </c>
      <c r="I34" s="44">
        <f t="shared" ref="I34" si="14">I32/I33*100</f>
        <v>21.174652241112828</v>
      </c>
    </row>
    <row r="35" spans="1:9" ht="24" customHeight="1" x14ac:dyDescent="0.4">
      <c r="A35" s="1" t="s">
        <v>22</v>
      </c>
      <c r="D35" s="2"/>
      <c r="E35" s="45"/>
      <c r="F35" s="45"/>
      <c r="G35" s="45"/>
      <c r="H35" s="45"/>
      <c r="I35" s="45"/>
    </row>
    <row r="36" spans="1:9" ht="24" customHeight="1" x14ac:dyDescent="0.4">
      <c r="D36" s="2"/>
      <c r="E36" s="45"/>
      <c r="F36" s="45"/>
      <c r="G36" s="45"/>
      <c r="H36" s="45"/>
      <c r="I36" s="45"/>
    </row>
    <row r="37" spans="1:9" ht="24" customHeight="1" x14ac:dyDescent="0.4">
      <c r="A37" s="12"/>
      <c r="B37" s="49" t="s">
        <v>23</v>
      </c>
      <c r="C37" s="30" t="s">
        <v>4</v>
      </c>
      <c r="D37" s="31" t="s">
        <v>5</v>
      </c>
      <c r="E37" s="12" t="s">
        <v>6</v>
      </c>
      <c r="F37" s="12" t="s">
        <v>7</v>
      </c>
      <c r="G37" s="12" t="s">
        <v>8</v>
      </c>
      <c r="H37" s="12" t="s">
        <v>9</v>
      </c>
      <c r="I37" s="12" t="s">
        <v>75</v>
      </c>
    </row>
    <row r="38" spans="1:9" ht="24" customHeight="1" x14ac:dyDescent="0.4">
      <c r="A38" s="39" t="s">
        <v>24</v>
      </c>
      <c r="B38" s="40" t="s">
        <v>32</v>
      </c>
      <c r="C38" s="13" t="s">
        <v>11</v>
      </c>
      <c r="D38" s="13" t="s">
        <v>12</v>
      </c>
      <c r="E38" s="17">
        <v>3827</v>
      </c>
      <c r="F38" s="17">
        <v>4108</v>
      </c>
      <c r="G38" s="17">
        <v>4242</v>
      </c>
      <c r="H38" s="17">
        <v>4739</v>
      </c>
      <c r="I38" s="17">
        <v>5194</v>
      </c>
    </row>
    <row r="39" spans="1:9" ht="24" customHeight="1" x14ac:dyDescent="0.4">
      <c r="A39" s="41" t="s">
        <v>25</v>
      </c>
      <c r="B39" s="42" t="s">
        <v>33</v>
      </c>
      <c r="C39" s="13" t="s">
        <v>13</v>
      </c>
      <c r="D39" s="13" t="s">
        <v>12</v>
      </c>
      <c r="E39" s="17">
        <v>803</v>
      </c>
      <c r="F39" s="17">
        <v>940</v>
      </c>
      <c r="G39" s="17">
        <v>1019</v>
      </c>
      <c r="H39" s="17">
        <v>1202</v>
      </c>
      <c r="I39" s="17">
        <v>1350</v>
      </c>
    </row>
    <row r="40" spans="1:9" ht="24" customHeight="1" x14ac:dyDescent="0.4">
      <c r="A40" s="41"/>
      <c r="B40" s="46"/>
      <c r="C40" s="15" t="s">
        <v>14</v>
      </c>
      <c r="D40" s="15" t="s">
        <v>12</v>
      </c>
      <c r="E40" s="43">
        <v>4630</v>
      </c>
      <c r="F40" s="43">
        <v>5048</v>
      </c>
      <c r="G40" s="43">
        <v>5261</v>
      </c>
      <c r="H40" s="43">
        <v>5941</v>
      </c>
      <c r="I40" s="43">
        <f t="shared" ref="I40" si="15">SUM(I38:I39)</f>
        <v>6544</v>
      </c>
    </row>
    <row r="41" spans="1:9" ht="24" customHeight="1" x14ac:dyDescent="0.4">
      <c r="A41" s="41"/>
      <c r="B41" s="40" t="s">
        <v>26</v>
      </c>
      <c r="C41" s="13" t="s">
        <v>11</v>
      </c>
      <c r="D41" s="13" t="s">
        <v>12</v>
      </c>
      <c r="E41" s="17">
        <v>221</v>
      </c>
      <c r="F41" s="17">
        <v>314</v>
      </c>
      <c r="G41" s="17">
        <v>352</v>
      </c>
      <c r="H41" s="17">
        <v>381</v>
      </c>
      <c r="I41" s="17">
        <v>416</v>
      </c>
    </row>
    <row r="42" spans="1:9" ht="24" customHeight="1" x14ac:dyDescent="0.4">
      <c r="A42" s="41"/>
      <c r="B42" s="42" t="s">
        <v>27</v>
      </c>
      <c r="C42" s="13" t="s">
        <v>13</v>
      </c>
      <c r="D42" s="13" t="s">
        <v>12</v>
      </c>
      <c r="E42" s="17">
        <v>85</v>
      </c>
      <c r="F42" s="17">
        <v>141</v>
      </c>
      <c r="G42" s="17">
        <v>143</v>
      </c>
      <c r="H42" s="17">
        <v>142</v>
      </c>
      <c r="I42" s="17">
        <v>157</v>
      </c>
    </row>
    <row r="43" spans="1:9" ht="24" customHeight="1" x14ac:dyDescent="0.4">
      <c r="A43" s="41"/>
      <c r="B43" s="46"/>
      <c r="C43" s="15" t="s">
        <v>14</v>
      </c>
      <c r="D43" s="15" t="s">
        <v>12</v>
      </c>
      <c r="E43" s="43">
        <v>306</v>
      </c>
      <c r="F43" s="43">
        <v>455</v>
      </c>
      <c r="G43" s="43">
        <v>495</v>
      </c>
      <c r="H43" s="43">
        <v>523</v>
      </c>
      <c r="I43" s="43">
        <f t="shared" ref="I43" si="16">SUM(I41:I42)</f>
        <v>573</v>
      </c>
    </row>
    <row r="44" spans="1:9" ht="24" customHeight="1" x14ac:dyDescent="0.4">
      <c r="A44" s="41"/>
      <c r="B44" s="40" t="s">
        <v>14</v>
      </c>
      <c r="C44" s="13" t="s">
        <v>11</v>
      </c>
      <c r="D44" s="13" t="s">
        <v>12</v>
      </c>
      <c r="E44" s="47">
        <v>4048</v>
      </c>
      <c r="F44" s="47">
        <v>4422</v>
      </c>
      <c r="G44" s="47">
        <v>4594</v>
      </c>
      <c r="H44" s="47">
        <v>5120</v>
      </c>
      <c r="I44" s="47">
        <f t="shared" ref="I44:I45" si="17">I38+I41</f>
        <v>5610</v>
      </c>
    </row>
    <row r="45" spans="1:9" ht="24" customHeight="1" x14ac:dyDescent="0.4">
      <c r="A45" s="41"/>
      <c r="B45" s="42"/>
      <c r="C45" s="13" t="s">
        <v>13</v>
      </c>
      <c r="D45" s="13" t="s">
        <v>12</v>
      </c>
      <c r="E45" s="47">
        <v>888</v>
      </c>
      <c r="F45" s="47">
        <v>1081</v>
      </c>
      <c r="G45" s="47">
        <v>1162</v>
      </c>
      <c r="H45" s="47">
        <v>1344</v>
      </c>
      <c r="I45" s="47">
        <f t="shared" si="17"/>
        <v>1507</v>
      </c>
    </row>
    <row r="46" spans="1:9" ht="24" customHeight="1" x14ac:dyDescent="0.4">
      <c r="A46" s="48"/>
      <c r="B46" s="46"/>
      <c r="C46" s="15" t="s">
        <v>14</v>
      </c>
      <c r="D46" s="15" t="s">
        <v>12</v>
      </c>
      <c r="E46" s="43">
        <v>4936</v>
      </c>
      <c r="F46" s="43">
        <v>5503</v>
      </c>
      <c r="G46" s="43">
        <v>5756</v>
      </c>
      <c r="H46" s="43">
        <v>6464</v>
      </c>
      <c r="I46" s="43">
        <f t="shared" ref="I46" si="18">SUM(I44:I45)</f>
        <v>7117</v>
      </c>
    </row>
    <row r="47" spans="1:9" ht="24" customHeight="1" x14ac:dyDescent="0.4">
      <c r="A47" s="1" t="s">
        <v>22</v>
      </c>
      <c r="D47" s="2"/>
      <c r="E47" s="45"/>
      <c r="F47" s="45"/>
      <c r="G47" s="45"/>
      <c r="H47" s="45"/>
      <c r="I47" s="45"/>
    </row>
    <row r="48" spans="1:9" ht="24" customHeight="1" x14ac:dyDescent="0.4">
      <c r="D48" s="2"/>
      <c r="E48" s="45"/>
      <c r="F48" s="45"/>
      <c r="G48" s="45"/>
      <c r="H48" s="45"/>
      <c r="I48" s="45"/>
    </row>
    <row r="49" spans="1:9" ht="24" customHeight="1" x14ac:dyDescent="0.4">
      <c r="A49" s="12"/>
      <c r="B49" s="12" t="s">
        <v>3</v>
      </c>
      <c r="C49" s="12" t="s">
        <v>4</v>
      </c>
      <c r="D49" s="12" t="s">
        <v>5</v>
      </c>
      <c r="E49" s="12" t="s">
        <v>6</v>
      </c>
      <c r="F49" s="12" t="s">
        <v>7</v>
      </c>
      <c r="G49" s="12" t="s">
        <v>8</v>
      </c>
      <c r="H49" s="12" t="s">
        <v>9</v>
      </c>
      <c r="I49" s="12" t="s">
        <v>75</v>
      </c>
    </row>
    <row r="50" spans="1:9" ht="24" customHeight="1" x14ac:dyDescent="0.4">
      <c r="A50" s="39" t="s">
        <v>28</v>
      </c>
      <c r="B50" s="40" t="s">
        <v>10</v>
      </c>
      <c r="C50" s="13" t="s">
        <v>11</v>
      </c>
      <c r="D50" s="13" t="s">
        <v>12</v>
      </c>
      <c r="E50" s="88">
        <v>503</v>
      </c>
      <c r="F50" s="17">
        <v>483</v>
      </c>
      <c r="G50" s="17">
        <v>486</v>
      </c>
      <c r="H50" s="17">
        <v>465</v>
      </c>
      <c r="I50" s="17">
        <v>465</v>
      </c>
    </row>
    <row r="51" spans="1:9" ht="24" customHeight="1" x14ac:dyDescent="0.4">
      <c r="A51" s="41" t="s">
        <v>29</v>
      </c>
      <c r="B51" s="42"/>
      <c r="C51" s="13" t="s">
        <v>13</v>
      </c>
      <c r="D51" s="13" t="s">
        <v>12</v>
      </c>
      <c r="E51" s="88">
        <v>12</v>
      </c>
      <c r="F51" s="17">
        <v>13</v>
      </c>
      <c r="G51" s="17">
        <v>15</v>
      </c>
      <c r="H51" s="17">
        <v>18</v>
      </c>
      <c r="I51" s="17">
        <v>20</v>
      </c>
    </row>
    <row r="52" spans="1:9" ht="24" customHeight="1" x14ac:dyDescent="0.4">
      <c r="A52" s="41"/>
      <c r="B52" s="42"/>
      <c r="C52" s="15" t="s">
        <v>14</v>
      </c>
      <c r="D52" s="15" t="s">
        <v>12</v>
      </c>
      <c r="E52" s="43">
        <v>515</v>
      </c>
      <c r="F52" s="43">
        <v>496</v>
      </c>
      <c r="G52" s="43">
        <v>501</v>
      </c>
      <c r="H52" s="43">
        <v>483</v>
      </c>
      <c r="I52" s="43">
        <f t="shared" ref="I52" si="19">SUM(I50:I51)</f>
        <v>485</v>
      </c>
    </row>
    <row r="53" spans="1:9" ht="24" customHeight="1" x14ac:dyDescent="0.4">
      <c r="A53" s="41"/>
      <c r="B53" s="42"/>
      <c r="C53" s="15" t="s">
        <v>15</v>
      </c>
      <c r="D53" s="15" t="s">
        <v>16</v>
      </c>
      <c r="E53" s="44">
        <v>2.3300970873786406</v>
      </c>
      <c r="F53" s="44">
        <v>2.620967741935484</v>
      </c>
      <c r="G53" s="44">
        <v>2.9940119760479043</v>
      </c>
      <c r="H53" s="44">
        <v>3.7267080745341614</v>
      </c>
      <c r="I53" s="44">
        <f>I51/I52*100</f>
        <v>4.1237113402061851</v>
      </c>
    </row>
    <row r="54" spans="1:9" ht="24" customHeight="1" x14ac:dyDescent="0.4">
      <c r="A54" s="41"/>
      <c r="B54" s="42"/>
      <c r="C54" s="15" t="s">
        <v>17</v>
      </c>
      <c r="D54" s="15" t="s">
        <v>16</v>
      </c>
      <c r="E54" s="44">
        <v>44.511668107173726</v>
      </c>
      <c r="F54" s="44">
        <v>42.069550466497027</v>
      </c>
      <c r="G54" s="44">
        <v>41.370767960363338</v>
      </c>
      <c r="H54" s="44">
        <v>37.971698113207545</v>
      </c>
      <c r="I54" s="44">
        <f>I52/I$87*100</f>
        <v>37.509667440061875</v>
      </c>
    </row>
    <row r="55" spans="1:9" ht="44.1" customHeight="1" x14ac:dyDescent="0.4">
      <c r="A55" s="41"/>
      <c r="B55" s="42"/>
      <c r="C55" s="15" t="s">
        <v>30</v>
      </c>
      <c r="D55" s="15" t="s">
        <v>12</v>
      </c>
      <c r="E55" s="50">
        <v>514</v>
      </c>
      <c r="F55" s="50">
        <v>495</v>
      </c>
      <c r="G55" s="50">
        <v>501</v>
      </c>
      <c r="H55" s="50">
        <v>483</v>
      </c>
      <c r="I55" s="50">
        <v>484</v>
      </c>
    </row>
    <row r="56" spans="1:9" ht="84" customHeight="1" x14ac:dyDescent="0.4">
      <c r="A56" s="41"/>
      <c r="B56" s="46"/>
      <c r="C56" s="15" t="s">
        <v>34</v>
      </c>
      <c r="D56" s="15" t="s">
        <v>16</v>
      </c>
      <c r="E56" s="44">
        <v>99.805825242718456</v>
      </c>
      <c r="F56" s="44">
        <v>99.798387096774192</v>
      </c>
      <c r="G56" s="44">
        <v>100</v>
      </c>
      <c r="H56" s="44">
        <v>100</v>
      </c>
      <c r="I56" s="44">
        <f>I55/I52*100</f>
        <v>99.793814432989691</v>
      </c>
    </row>
    <row r="57" spans="1:9" ht="24" customHeight="1" x14ac:dyDescent="0.4">
      <c r="A57" s="41"/>
      <c r="B57" s="40" t="s">
        <v>18</v>
      </c>
      <c r="C57" s="13" t="s">
        <v>11</v>
      </c>
      <c r="D57" s="13" t="s">
        <v>12</v>
      </c>
      <c r="E57" s="17">
        <v>210</v>
      </c>
      <c r="F57" s="17">
        <v>218</v>
      </c>
      <c r="G57" s="17">
        <v>226</v>
      </c>
      <c r="H57" s="17">
        <v>225</v>
      </c>
      <c r="I57" s="17">
        <v>237</v>
      </c>
    </row>
    <row r="58" spans="1:9" ht="24" customHeight="1" x14ac:dyDescent="0.4">
      <c r="A58" s="41"/>
      <c r="B58" s="42"/>
      <c r="C58" s="13" t="s">
        <v>13</v>
      </c>
      <c r="D58" s="13" t="s">
        <v>12</v>
      </c>
      <c r="E58" s="17">
        <v>40</v>
      </c>
      <c r="F58" s="17">
        <v>40</v>
      </c>
      <c r="G58" s="17">
        <v>43</v>
      </c>
      <c r="H58" s="17">
        <v>45</v>
      </c>
      <c r="I58" s="17">
        <v>45</v>
      </c>
    </row>
    <row r="59" spans="1:9" ht="24" customHeight="1" x14ac:dyDescent="0.4">
      <c r="A59" s="41"/>
      <c r="B59" s="42"/>
      <c r="C59" s="15" t="s">
        <v>14</v>
      </c>
      <c r="D59" s="15" t="s">
        <v>12</v>
      </c>
      <c r="E59" s="43">
        <v>250</v>
      </c>
      <c r="F59" s="43">
        <v>258</v>
      </c>
      <c r="G59" s="43">
        <v>269</v>
      </c>
      <c r="H59" s="43">
        <v>270</v>
      </c>
      <c r="I59" s="43">
        <f t="shared" ref="I59" si="20">SUM(I57:I58)</f>
        <v>282</v>
      </c>
    </row>
    <row r="60" spans="1:9" ht="24" customHeight="1" x14ac:dyDescent="0.4">
      <c r="A60" s="41"/>
      <c r="B60" s="42"/>
      <c r="C60" s="15" t="s">
        <v>15</v>
      </c>
      <c r="D60" s="15" t="s">
        <v>16</v>
      </c>
      <c r="E60" s="44">
        <v>16</v>
      </c>
      <c r="F60" s="44">
        <v>15.503875968992247</v>
      </c>
      <c r="G60" s="44">
        <v>15.985130111524162</v>
      </c>
      <c r="H60" s="44">
        <v>16.666666666666664</v>
      </c>
      <c r="I60" s="44">
        <f>I58/I59*100</f>
        <v>15.957446808510639</v>
      </c>
    </row>
    <row r="61" spans="1:9" ht="24" customHeight="1" x14ac:dyDescent="0.4">
      <c r="A61" s="41"/>
      <c r="B61" s="42"/>
      <c r="C61" s="15" t="s">
        <v>17</v>
      </c>
      <c r="D61" s="15" t="s">
        <v>16</v>
      </c>
      <c r="E61" s="44">
        <v>21.607605877268799</v>
      </c>
      <c r="F61" s="44">
        <v>21.882951653944023</v>
      </c>
      <c r="G61" s="44">
        <v>22.213047068538398</v>
      </c>
      <c r="H61" s="44">
        <v>21.226415094339622</v>
      </c>
      <c r="I61" s="44">
        <f>I59/I$87*100</f>
        <v>21.809744779582367</v>
      </c>
    </row>
    <row r="62" spans="1:9" ht="44.1" customHeight="1" x14ac:dyDescent="0.4">
      <c r="A62" s="41"/>
      <c r="B62" s="42"/>
      <c r="C62" s="15" t="s">
        <v>30</v>
      </c>
      <c r="D62" s="15" t="s">
        <v>12</v>
      </c>
      <c r="E62" s="50">
        <v>233</v>
      </c>
      <c r="F62" s="50">
        <v>244</v>
      </c>
      <c r="G62" s="50">
        <v>255</v>
      </c>
      <c r="H62" s="50">
        <v>257</v>
      </c>
      <c r="I62" s="50">
        <v>272</v>
      </c>
    </row>
    <row r="63" spans="1:9" ht="84" customHeight="1" x14ac:dyDescent="0.4">
      <c r="A63" s="41"/>
      <c r="B63" s="46"/>
      <c r="C63" s="15" t="s">
        <v>31</v>
      </c>
      <c r="D63" s="15" t="s">
        <v>16</v>
      </c>
      <c r="E63" s="44">
        <v>93.2</v>
      </c>
      <c r="F63" s="44">
        <v>94.573643410852711</v>
      </c>
      <c r="G63" s="44">
        <v>94.79553903345726</v>
      </c>
      <c r="H63" s="44">
        <v>95.18518518518519</v>
      </c>
      <c r="I63" s="44">
        <f>I62/I59*100</f>
        <v>96.453900709219852</v>
      </c>
    </row>
    <row r="64" spans="1:9" ht="24" customHeight="1" x14ac:dyDescent="0.4">
      <c r="A64" s="41"/>
      <c r="B64" s="40" t="s">
        <v>19</v>
      </c>
      <c r="C64" s="13" t="s">
        <v>11</v>
      </c>
      <c r="D64" s="13" t="s">
        <v>12</v>
      </c>
      <c r="E64" s="17">
        <v>170</v>
      </c>
      <c r="F64" s="17">
        <v>183</v>
      </c>
      <c r="G64" s="17">
        <v>200</v>
      </c>
      <c r="H64" s="17">
        <v>214</v>
      </c>
      <c r="I64" s="17">
        <v>223</v>
      </c>
    </row>
    <row r="65" spans="1:9" ht="24" customHeight="1" x14ac:dyDescent="0.4">
      <c r="A65" s="41"/>
      <c r="B65" s="42"/>
      <c r="C65" s="13" t="s">
        <v>13</v>
      </c>
      <c r="D65" s="13" t="s">
        <v>12</v>
      </c>
      <c r="E65" s="17">
        <v>16</v>
      </c>
      <c r="F65" s="17">
        <v>17</v>
      </c>
      <c r="G65" s="17">
        <v>19</v>
      </c>
      <c r="H65" s="17">
        <v>23</v>
      </c>
      <c r="I65" s="17">
        <v>25</v>
      </c>
    </row>
    <row r="66" spans="1:9" ht="24" customHeight="1" x14ac:dyDescent="0.4">
      <c r="A66" s="41"/>
      <c r="B66" s="42"/>
      <c r="C66" s="15" t="s">
        <v>14</v>
      </c>
      <c r="D66" s="15" t="s">
        <v>12</v>
      </c>
      <c r="E66" s="43">
        <v>186</v>
      </c>
      <c r="F66" s="43">
        <v>200</v>
      </c>
      <c r="G66" s="43">
        <v>219</v>
      </c>
      <c r="H66" s="43">
        <v>237</v>
      </c>
      <c r="I66" s="43">
        <f t="shared" ref="I66" si="21">SUM(I64:I65)</f>
        <v>248</v>
      </c>
    </row>
    <row r="67" spans="1:9" ht="24" customHeight="1" x14ac:dyDescent="0.4">
      <c r="A67" s="41"/>
      <c r="B67" s="42"/>
      <c r="C67" s="15" t="s">
        <v>15</v>
      </c>
      <c r="D67" s="15" t="s">
        <v>16</v>
      </c>
      <c r="E67" s="44">
        <v>8.6021505376344098</v>
      </c>
      <c r="F67" s="44">
        <v>8.5</v>
      </c>
      <c r="G67" s="44">
        <v>8.6757990867579906</v>
      </c>
      <c r="H67" s="44">
        <v>9.7046413502109701</v>
      </c>
      <c r="I67" s="44">
        <f>I65/I66*100</f>
        <v>10.080645161290322</v>
      </c>
    </row>
    <row r="68" spans="1:9" ht="24" customHeight="1" x14ac:dyDescent="0.4">
      <c r="A68" s="41"/>
      <c r="B68" s="42"/>
      <c r="C68" s="15" t="s">
        <v>17</v>
      </c>
      <c r="D68" s="15" t="s">
        <v>16</v>
      </c>
      <c r="E68" s="44">
        <v>16.076058772687986</v>
      </c>
      <c r="F68" s="44">
        <v>16.963528413910094</v>
      </c>
      <c r="G68" s="44">
        <v>18.084227910817507</v>
      </c>
      <c r="H68" s="44">
        <v>18.632075471698112</v>
      </c>
      <c r="I68" s="44">
        <f>I66/I$87*100</f>
        <v>19.180201082753285</v>
      </c>
    </row>
    <row r="69" spans="1:9" ht="44.1" customHeight="1" x14ac:dyDescent="0.4">
      <c r="A69" s="41"/>
      <c r="B69" s="42"/>
      <c r="C69" s="15" t="s">
        <v>30</v>
      </c>
      <c r="D69" s="15" t="s">
        <v>12</v>
      </c>
      <c r="E69" s="50">
        <v>184</v>
      </c>
      <c r="F69" s="50">
        <v>194</v>
      </c>
      <c r="G69" s="50">
        <v>215</v>
      </c>
      <c r="H69" s="50">
        <v>232</v>
      </c>
      <c r="I69" s="50">
        <v>243</v>
      </c>
    </row>
    <row r="70" spans="1:9" ht="84" customHeight="1" x14ac:dyDescent="0.4">
      <c r="A70" s="41"/>
      <c r="B70" s="46"/>
      <c r="C70" s="15" t="s">
        <v>31</v>
      </c>
      <c r="D70" s="15" t="s">
        <v>16</v>
      </c>
      <c r="E70" s="44">
        <v>98.924731182795696</v>
      </c>
      <c r="F70" s="44">
        <v>97</v>
      </c>
      <c r="G70" s="44">
        <v>98.173515981735164</v>
      </c>
      <c r="H70" s="44">
        <v>97.890295358649794</v>
      </c>
      <c r="I70" s="44">
        <f>I69/I66*100</f>
        <v>97.983870967741936</v>
      </c>
    </row>
    <row r="71" spans="1:9" ht="24" customHeight="1" x14ac:dyDescent="0.4">
      <c r="A71" s="41"/>
      <c r="B71" s="40" t="s">
        <v>20</v>
      </c>
      <c r="C71" s="13" t="s">
        <v>11</v>
      </c>
      <c r="D71" s="13" t="s">
        <v>12</v>
      </c>
      <c r="E71" s="17">
        <v>187</v>
      </c>
      <c r="F71" s="17">
        <v>204</v>
      </c>
      <c r="G71" s="17">
        <v>198</v>
      </c>
      <c r="H71" s="17">
        <v>246</v>
      </c>
      <c r="I71" s="17">
        <v>251</v>
      </c>
    </row>
    <row r="72" spans="1:9" ht="24" customHeight="1" x14ac:dyDescent="0.4">
      <c r="A72" s="41"/>
      <c r="B72" s="42"/>
      <c r="C72" s="13" t="s">
        <v>13</v>
      </c>
      <c r="D72" s="13" t="s">
        <v>12</v>
      </c>
      <c r="E72" s="17">
        <v>19</v>
      </c>
      <c r="F72" s="17">
        <v>21</v>
      </c>
      <c r="G72" s="17">
        <v>24</v>
      </c>
      <c r="H72" s="17">
        <v>36</v>
      </c>
      <c r="I72" s="17">
        <v>27</v>
      </c>
    </row>
    <row r="73" spans="1:9" ht="24" customHeight="1" x14ac:dyDescent="0.4">
      <c r="A73" s="41"/>
      <c r="B73" s="42"/>
      <c r="C73" s="15" t="s">
        <v>14</v>
      </c>
      <c r="D73" s="15" t="s">
        <v>12</v>
      </c>
      <c r="E73" s="43">
        <v>206</v>
      </c>
      <c r="F73" s="43">
        <v>225</v>
      </c>
      <c r="G73" s="43">
        <v>222</v>
      </c>
      <c r="H73" s="43">
        <v>282</v>
      </c>
      <c r="I73" s="43">
        <f t="shared" ref="I73" si="22">SUM(I71:I72)</f>
        <v>278</v>
      </c>
    </row>
    <row r="74" spans="1:9" ht="24" customHeight="1" x14ac:dyDescent="0.4">
      <c r="A74" s="41"/>
      <c r="B74" s="42"/>
      <c r="C74" s="15" t="s">
        <v>15</v>
      </c>
      <c r="D74" s="15" t="s">
        <v>16</v>
      </c>
      <c r="E74" s="44">
        <v>9.2233009708737868</v>
      </c>
      <c r="F74" s="44">
        <v>9.3333333333333339</v>
      </c>
      <c r="G74" s="44">
        <v>10.810810810810811</v>
      </c>
      <c r="H74" s="44">
        <v>12.76595744680851</v>
      </c>
      <c r="I74" s="44">
        <f>I72/I73*100</f>
        <v>9.7122302158273381</v>
      </c>
    </row>
    <row r="75" spans="1:9" ht="24" customHeight="1" x14ac:dyDescent="0.4">
      <c r="A75" s="41"/>
      <c r="B75" s="42"/>
      <c r="C75" s="15" t="s">
        <v>17</v>
      </c>
      <c r="D75" s="15" t="s">
        <v>16</v>
      </c>
      <c r="E75" s="44">
        <v>17.804667242869492</v>
      </c>
      <c r="F75" s="44">
        <v>19.083969465648856</v>
      </c>
      <c r="G75" s="44">
        <v>18.331957060280761</v>
      </c>
      <c r="H75" s="44">
        <v>22.169811320754718</v>
      </c>
      <c r="I75" s="44">
        <f>I73/I$87*100</f>
        <v>21.500386697602476</v>
      </c>
    </row>
    <row r="76" spans="1:9" ht="44.1" customHeight="1" x14ac:dyDescent="0.4">
      <c r="A76" s="41"/>
      <c r="B76" s="42"/>
      <c r="C76" s="15" t="s">
        <v>30</v>
      </c>
      <c r="D76" s="15" t="s">
        <v>12</v>
      </c>
      <c r="E76" s="50">
        <v>197</v>
      </c>
      <c r="F76" s="50">
        <v>217</v>
      </c>
      <c r="G76" s="50">
        <v>217</v>
      </c>
      <c r="H76" s="50">
        <v>276</v>
      </c>
      <c r="I76" s="50">
        <v>269</v>
      </c>
    </row>
    <row r="77" spans="1:9" ht="84" customHeight="1" x14ac:dyDescent="0.4">
      <c r="A77" s="41"/>
      <c r="B77" s="46"/>
      <c r="C77" s="15" t="s">
        <v>31</v>
      </c>
      <c r="D77" s="15" t="s">
        <v>16</v>
      </c>
      <c r="E77" s="44">
        <v>95.631067961165044</v>
      </c>
      <c r="F77" s="44">
        <v>96.444444444444443</v>
      </c>
      <c r="G77" s="44">
        <v>97.747747747747752</v>
      </c>
      <c r="H77" s="44">
        <v>97.872340425531917</v>
      </c>
      <c r="I77" s="44">
        <f>I76/I73*100</f>
        <v>96.762589928057551</v>
      </c>
    </row>
    <row r="78" spans="1:9" ht="24" customHeight="1" x14ac:dyDescent="0.4">
      <c r="A78" s="41"/>
      <c r="B78" s="40" t="s">
        <v>21</v>
      </c>
      <c r="C78" s="13" t="s">
        <v>11</v>
      </c>
      <c r="D78" s="13" t="s">
        <v>12</v>
      </c>
      <c r="E78" s="47">
        <v>567</v>
      </c>
      <c r="F78" s="47">
        <v>605</v>
      </c>
      <c r="G78" s="47">
        <v>624</v>
      </c>
      <c r="H78" s="47">
        <v>685</v>
      </c>
      <c r="I78" s="47">
        <f t="shared" ref="I78:I79" si="23">SUM(I57,I64,I71)</f>
        <v>711</v>
      </c>
    </row>
    <row r="79" spans="1:9" ht="24" customHeight="1" x14ac:dyDescent="0.4">
      <c r="A79" s="41"/>
      <c r="B79" s="42"/>
      <c r="C79" s="13" t="s">
        <v>13</v>
      </c>
      <c r="D79" s="13" t="s">
        <v>12</v>
      </c>
      <c r="E79" s="47">
        <v>75</v>
      </c>
      <c r="F79" s="47">
        <v>78</v>
      </c>
      <c r="G79" s="47">
        <v>86</v>
      </c>
      <c r="H79" s="47">
        <v>104</v>
      </c>
      <c r="I79" s="47">
        <f t="shared" si="23"/>
        <v>97</v>
      </c>
    </row>
    <row r="80" spans="1:9" ht="24" customHeight="1" x14ac:dyDescent="0.4">
      <c r="A80" s="41"/>
      <c r="B80" s="42"/>
      <c r="C80" s="15" t="s">
        <v>14</v>
      </c>
      <c r="D80" s="15" t="s">
        <v>12</v>
      </c>
      <c r="E80" s="43">
        <v>642</v>
      </c>
      <c r="F80" s="43">
        <v>683</v>
      </c>
      <c r="G80" s="43">
        <v>710</v>
      </c>
      <c r="H80" s="43">
        <v>789</v>
      </c>
      <c r="I80" s="43">
        <f t="shared" ref="I80" si="24">SUM(I78:I79)</f>
        <v>808</v>
      </c>
    </row>
    <row r="81" spans="1:9" ht="24" customHeight="1" x14ac:dyDescent="0.4">
      <c r="A81" s="41"/>
      <c r="B81" s="42"/>
      <c r="C81" s="15" t="s">
        <v>15</v>
      </c>
      <c r="D81" s="15" t="s">
        <v>16</v>
      </c>
      <c r="E81" s="44">
        <v>11.682242990654206</v>
      </c>
      <c r="F81" s="44">
        <v>11.420204978038068</v>
      </c>
      <c r="G81" s="44">
        <v>12.112676056338028</v>
      </c>
      <c r="H81" s="44">
        <v>13.181242078580482</v>
      </c>
      <c r="I81" s="44">
        <f>I79/I80*100</f>
        <v>12.004950495049505</v>
      </c>
    </row>
    <row r="82" spans="1:9" ht="24" customHeight="1" x14ac:dyDescent="0.4">
      <c r="A82" s="41"/>
      <c r="B82" s="42"/>
      <c r="C82" s="15" t="s">
        <v>17</v>
      </c>
      <c r="D82" s="15" t="s">
        <v>16</v>
      </c>
      <c r="E82" s="44">
        <v>55.488331892826267</v>
      </c>
      <c r="F82" s="44">
        <v>57.930449533502973</v>
      </c>
      <c r="G82" s="44">
        <v>58.629232039636662</v>
      </c>
      <c r="H82" s="44">
        <v>62.028301886792448</v>
      </c>
      <c r="I82" s="44">
        <f>I80/I$87*100</f>
        <v>62.490332559938132</v>
      </c>
    </row>
    <row r="83" spans="1:9" ht="44.1" customHeight="1" x14ac:dyDescent="0.4">
      <c r="A83" s="41"/>
      <c r="B83" s="42"/>
      <c r="C83" s="15" t="s">
        <v>30</v>
      </c>
      <c r="D83" s="15" t="s">
        <v>12</v>
      </c>
      <c r="E83" s="50">
        <v>614</v>
      </c>
      <c r="F83" s="50">
        <v>655</v>
      </c>
      <c r="G83" s="50">
        <v>687</v>
      </c>
      <c r="H83" s="50">
        <v>765</v>
      </c>
      <c r="I83" s="50">
        <f t="shared" ref="I83" si="25">SUM(I76,I69,I62)</f>
        <v>784</v>
      </c>
    </row>
    <row r="84" spans="1:9" ht="84" customHeight="1" x14ac:dyDescent="0.4">
      <c r="A84" s="41"/>
      <c r="B84" s="46"/>
      <c r="C84" s="15" t="s">
        <v>31</v>
      </c>
      <c r="D84" s="15" t="s">
        <v>16</v>
      </c>
      <c r="E84" s="44">
        <v>95.638629283489095</v>
      </c>
      <c r="F84" s="44">
        <v>95.900439238653007</v>
      </c>
      <c r="G84" s="44">
        <v>96.760563380281695</v>
      </c>
      <c r="H84" s="44">
        <v>96.958174904942965</v>
      </c>
      <c r="I84" s="44">
        <f>I83/I80*100</f>
        <v>97.029702970297024</v>
      </c>
    </row>
    <row r="85" spans="1:9" ht="24" customHeight="1" x14ac:dyDescent="0.4">
      <c r="A85" s="41"/>
      <c r="B85" s="40" t="s">
        <v>14</v>
      </c>
      <c r="C85" s="13" t="s">
        <v>11</v>
      </c>
      <c r="D85" s="13" t="s">
        <v>12</v>
      </c>
      <c r="E85" s="47">
        <v>1070</v>
      </c>
      <c r="F85" s="47">
        <v>1088</v>
      </c>
      <c r="G85" s="47">
        <v>1110</v>
      </c>
      <c r="H85" s="47">
        <v>1150</v>
      </c>
      <c r="I85" s="47">
        <f t="shared" ref="I85:I86" si="26">SUM(I50,I78)</f>
        <v>1176</v>
      </c>
    </row>
    <row r="86" spans="1:9" ht="24" customHeight="1" x14ac:dyDescent="0.4">
      <c r="A86" s="41"/>
      <c r="B86" s="42"/>
      <c r="C86" s="13" t="s">
        <v>13</v>
      </c>
      <c r="D86" s="13" t="s">
        <v>12</v>
      </c>
      <c r="E86" s="47">
        <v>87</v>
      </c>
      <c r="F86" s="47">
        <v>91</v>
      </c>
      <c r="G86" s="47">
        <v>101</v>
      </c>
      <c r="H86" s="47">
        <v>122</v>
      </c>
      <c r="I86" s="47">
        <f t="shared" si="26"/>
        <v>117</v>
      </c>
    </row>
    <row r="87" spans="1:9" ht="24" customHeight="1" x14ac:dyDescent="0.4">
      <c r="A87" s="41"/>
      <c r="B87" s="42"/>
      <c r="C87" s="16" t="s">
        <v>14</v>
      </c>
      <c r="D87" s="15" t="s">
        <v>12</v>
      </c>
      <c r="E87" s="43">
        <v>1157</v>
      </c>
      <c r="F87" s="43">
        <v>1179</v>
      </c>
      <c r="G87" s="43">
        <v>1211</v>
      </c>
      <c r="H87" s="43">
        <v>1272</v>
      </c>
      <c r="I87" s="43">
        <f t="shared" ref="I87" si="27">SUM(I85:I86)</f>
        <v>1293</v>
      </c>
    </row>
    <row r="88" spans="1:9" ht="44.1" customHeight="1" x14ac:dyDescent="0.4">
      <c r="A88" s="41"/>
      <c r="B88" s="42"/>
      <c r="C88" s="15" t="s">
        <v>35</v>
      </c>
      <c r="D88" s="15" t="s">
        <v>16</v>
      </c>
      <c r="E88" s="44">
        <v>7.5194468452895418</v>
      </c>
      <c r="F88" s="44">
        <v>7.7184054283290919</v>
      </c>
      <c r="G88" s="44">
        <v>8.3402146985962009</v>
      </c>
      <c r="H88" s="44">
        <v>9.5911949685534594</v>
      </c>
      <c r="I88" s="44">
        <f>I86/I87*100</f>
        <v>9.0487238979118327</v>
      </c>
    </row>
    <row r="89" spans="1:9" ht="44.1" customHeight="1" x14ac:dyDescent="0.4">
      <c r="A89" s="41"/>
      <c r="B89" s="42"/>
      <c r="C89" s="15" t="s">
        <v>30</v>
      </c>
      <c r="D89" s="15" t="s">
        <v>12</v>
      </c>
      <c r="E89" s="51">
        <v>1128</v>
      </c>
      <c r="F89" s="51">
        <v>1150</v>
      </c>
      <c r="G89" s="51">
        <v>1188</v>
      </c>
      <c r="H89" s="51">
        <v>1248</v>
      </c>
      <c r="I89" s="51">
        <f t="shared" ref="I89" si="28">SUM(I83,I55)</f>
        <v>1268</v>
      </c>
    </row>
    <row r="90" spans="1:9" ht="84" customHeight="1" x14ac:dyDescent="0.4">
      <c r="A90" s="48"/>
      <c r="B90" s="46"/>
      <c r="C90" s="15" t="s">
        <v>31</v>
      </c>
      <c r="D90" s="15" t="s">
        <v>16</v>
      </c>
      <c r="E90" s="44">
        <v>97.493517718236816</v>
      </c>
      <c r="F90" s="44">
        <v>97.540288379983025</v>
      </c>
      <c r="G90" s="44">
        <v>98.100743187448387</v>
      </c>
      <c r="H90" s="44">
        <v>98.113207547169807</v>
      </c>
      <c r="I90" s="44">
        <f>I89/I87*100</f>
        <v>98.066511987625688</v>
      </c>
    </row>
    <row r="91" spans="1:9" ht="84" customHeight="1" x14ac:dyDescent="0.4">
      <c r="A91" s="96" t="s">
        <v>73</v>
      </c>
      <c r="B91" s="96"/>
      <c r="C91" s="96"/>
      <c r="D91" s="96"/>
      <c r="E91" s="96"/>
      <c r="F91" s="96"/>
      <c r="G91" s="96"/>
      <c r="H91" s="96"/>
      <c r="I91" s="96"/>
    </row>
    <row r="92" spans="1:9" ht="24" customHeight="1" x14ac:dyDescent="0.4">
      <c r="A92" s="86"/>
      <c r="B92" s="4"/>
      <c r="C92" s="4"/>
      <c r="D92" s="4"/>
      <c r="E92" s="4"/>
      <c r="F92" s="4"/>
      <c r="G92" s="4"/>
      <c r="H92" s="4"/>
    </row>
    <row r="93" spans="1:9" ht="24" customHeight="1" x14ac:dyDescent="0.4">
      <c r="A93" s="12"/>
      <c r="B93" s="49" t="s">
        <v>4</v>
      </c>
      <c r="C93" s="30"/>
      <c r="D93" s="12" t="s">
        <v>5</v>
      </c>
      <c r="E93" s="12" t="s">
        <v>6</v>
      </c>
      <c r="F93" s="12" t="s">
        <v>7</v>
      </c>
      <c r="G93" s="12" t="s">
        <v>8</v>
      </c>
      <c r="H93" s="12" t="s">
        <v>9</v>
      </c>
      <c r="I93" s="12" t="s">
        <v>75</v>
      </c>
    </row>
    <row r="94" spans="1:9" ht="24" customHeight="1" x14ac:dyDescent="0.4">
      <c r="A94" s="39" t="s">
        <v>42</v>
      </c>
      <c r="B94" s="40" t="s">
        <v>36</v>
      </c>
      <c r="C94" s="13" t="s">
        <v>11</v>
      </c>
      <c r="D94" s="13" t="s">
        <v>12</v>
      </c>
      <c r="E94" s="17">
        <v>329</v>
      </c>
      <c r="F94" s="17">
        <v>380</v>
      </c>
      <c r="G94" s="17">
        <v>443</v>
      </c>
      <c r="H94" s="17">
        <v>627</v>
      </c>
      <c r="I94" s="17">
        <v>884</v>
      </c>
    </row>
    <row r="95" spans="1:9" ht="24" customHeight="1" x14ac:dyDescent="0.4">
      <c r="A95" s="41" t="s">
        <v>43</v>
      </c>
      <c r="B95" s="42"/>
      <c r="C95" s="13" t="s">
        <v>13</v>
      </c>
      <c r="D95" s="13" t="s">
        <v>12</v>
      </c>
      <c r="E95" s="17">
        <v>118</v>
      </c>
      <c r="F95" s="17">
        <v>156</v>
      </c>
      <c r="G95" s="17">
        <v>156</v>
      </c>
      <c r="H95" s="17">
        <v>215</v>
      </c>
      <c r="I95" s="17">
        <v>262</v>
      </c>
    </row>
    <row r="96" spans="1:9" ht="24" customHeight="1" x14ac:dyDescent="0.4">
      <c r="A96" s="41"/>
      <c r="B96" s="46"/>
      <c r="C96" s="15" t="s">
        <v>14</v>
      </c>
      <c r="D96" s="15" t="s">
        <v>12</v>
      </c>
      <c r="E96" s="43">
        <v>447</v>
      </c>
      <c r="F96" s="43">
        <v>536</v>
      </c>
      <c r="G96" s="43">
        <v>599</v>
      </c>
      <c r="H96" s="43">
        <v>842</v>
      </c>
      <c r="I96" s="43">
        <f t="shared" ref="I96" si="29">SUM(I94:I95)</f>
        <v>1146</v>
      </c>
    </row>
    <row r="97" spans="1:9" ht="24" customHeight="1" x14ac:dyDescent="0.4">
      <c r="A97" s="41"/>
      <c r="B97" s="40" t="s">
        <v>37</v>
      </c>
      <c r="C97" s="13" t="s">
        <v>11</v>
      </c>
      <c r="D97" s="13" t="s">
        <v>12</v>
      </c>
      <c r="E97" s="17">
        <v>692</v>
      </c>
      <c r="F97" s="17">
        <v>752</v>
      </c>
      <c r="G97" s="17">
        <v>793</v>
      </c>
      <c r="H97" s="17">
        <v>969</v>
      </c>
      <c r="I97" s="17">
        <v>1088</v>
      </c>
    </row>
    <row r="98" spans="1:9" ht="24" customHeight="1" x14ac:dyDescent="0.4">
      <c r="A98" s="41"/>
      <c r="B98" s="42"/>
      <c r="C98" s="13" t="s">
        <v>13</v>
      </c>
      <c r="D98" s="13" t="s">
        <v>12</v>
      </c>
      <c r="E98" s="17">
        <v>197</v>
      </c>
      <c r="F98" s="17">
        <v>225</v>
      </c>
      <c r="G98" s="17">
        <v>258</v>
      </c>
      <c r="H98" s="17">
        <v>291</v>
      </c>
      <c r="I98" s="17">
        <v>338</v>
      </c>
    </row>
    <row r="99" spans="1:9" ht="24" customHeight="1" x14ac:dyDescent="0.4">
      <c r="A99" s="41"/>
      <c r="B99" s="46"/>
      <c r="C99" s="15" t="s">
        <v>14</v>
      </c>
      <c r="D99" s="15" t="s">
        <v>12</v>
      </c>
      <c r="E99" s="43">
        <v>889</v>
      </c>
      <c r="F99" s="43">
        <v>977</v>
      </c>
      <c r="G99" s="43">
        <v>1051</v>
      </c>
      <c r="H99" s="43">
        <v>1260</v>
      </c>
      <c r="I99" s="43">
        <f t="shared" ref="I99" si="30">SUM(I97:I98)</f>
        <v>1426</v>
      </c>
    </row>
    <row r="100" spans="1:9" ht="24" customHeight="1" x14ac:dyDescent="0.4">
      <c r="A100" s="41"/>
      <c r="B100" s="40" t="s">
        <v>38</v>
      </c>
      <c r="C100" s="13" t="s">
        <v>11</v>
      </c>
      <c r="D100" s="13" t="s">
        <v>12</v>
      </c>
      <c r="E100" s="17">
        <v>1411</v>
      </c>
      <c r="F100" s="17">
        <v>1394</v>
      </c>
      <c r="G100" s="17">
        <v>1347</v>
      </c>
      <c r="H100" s="17">
        <v>1328</v>
      </c>
      <c r="I100" s="17">
        <v>1325</v>
      </c>
    </row>
    <row r="101" spans="1:9" ht="24" customHeight="1" x14ac:dyDescent="0.4">
      <c r="A101" s="41"/>
      <c r="B101" s="42"/>
      <c r="C101" s="13" t="s">
        <v>13</v>
      </c>
      <c r="D101" s="13" t="s">
        <v>12</v>
      </c>
      <c r="E101" s="17">
        <v>297</v>
      </c>
      <c r="F101" s="17">
        <v>318</v>
      </c>
      <c r="G101" s="17">
        <v>334</v>
      </c>
      <c r="H101" s="17">
        <v>356</v>
      </c>
      <c r="I101" s="17">
        <v>382</v>
      </c>
    </row>
    <row r="102" spans="1:9" ht="24" customHeight="1" x14ac:dyDescent="0.4">
      <c r="A102" s="41"/>
      <c r="B102" s="46"/>
      <c r="C102" s="15" t="s">
        <v>14</v>
      </c>
      <c r="D102" s="15" t="s">
        <v>12</v>
      </c>
      <c r="E102" s="43">
        <v>1708</v>
      </c>
      <c r="F102" s="43">
        <v>1712</v>
      </c>
      <c r="G102" s="43">
        <v>1681</v>
      </c>
      <c r="H102" s="43">
        <v>1684</v>
      </c>
      <c r="I102" s="43">
        <f t="shared" ref="I102" si="31">SUM(I100:I101)</f>
        <v>1707</v>
      </c>
    </row>
    <row r="103" spans="1:9" ht="24" customHeight="1" x14ac:dyDescent="0.4">
      <c r="A103" s="41"/>
      <c r="B103" s="40" t="s">
        <v>39</v>
      </c>
      <c r="C103" s="13" t="s">
        <v>11</v>
      </c>
      <c r="D103" s="13" t="s">
        <v>12</v>
      </c>
      <c r="E103" s="17">
        <v>1236</v>
      </c>
      <c r="F103" s="17">
        <v>1355</v>
      </c>
      <c r="G103" s="17">
        <v>1415</v>
      </c>
      <c r="H103" s="17">
        <v>1519</v>
      </c>
      <c r="I103" s="17">
        <v>1581</v>
      </c>
    </row>
    <row r="104" spans="1:9" ht="24" customHeight="1" x14ac:dyDescent="0.4">
      <c r="A104" s="41"/>
      <c r="B104" s="42"/>
      <c r="C104" s="13" t="s">
        <v>13</v>
      </c>
      <c r="D104" s="13" t="s">
        <v>12</v>
      </c>
      <c r="E104" s="17">
        <v>163</v>
      </c>
      <c r="F104" s="17">
        <v>208</v>
      </c>
      <c r="G104" s="17">
        <v>228</v>
      </c>
      <c r="H104" s="17">
        <v>289</v>
      </c>
      <c r="I104" s="17">
        <v>317</v>
      </c>
    </row>
    <row r="105" spans="1:9" ht="24" customHeight="1" x14ac:dyDescent="0.4">
      <c r="A105" s="41"/>
      <c r="B105" s="46"/>
      <c r="C105" s="15" t="s">
        <v>14</v>
      </c>
      <c r="D105" s="15" t="s">
        <v>12</v>
      </c>
      <c r="E105" s="43">
        <v>1399</v>
      </c>
      <c r="F105" s="43">
        <v>1563</v>
      </c>
      <c r="G105" s="43">
        <v>1643</v>
      </c>
      <c r="H105" s="43">
        <v>1808</v>
      </c>
      <c r="I105" s="43">
        <f t="shared" ref="I105" si="32">SUM(I103:I104)</f>
        <v>1898</v>
      </c>
    </row>
    <row r="106" spans="1:9" ht="24" customHeight="1" x14ac:dyDescent="0.4">
      <c r="A106" s="41"/>
      <c r="B106" s="40" t="s">
        <v>40</v>
      </c>
      <c r="C106" s="13" t="s">
        <v>11</v>
      </c>
      <c r="D106" s="13" t="s">
        <v>12</v>
      </c>
      <c r="E106" s="17">
        <v>159</v>
      </c>
      <c r="F106" s="17">
        <v>227</v>
      </c>
      <c r="G106" s="17">
        <v>244</v>
      </c>
      <c r="H106" s="17">
        <v>296</v>
      </c>
      <c r="I106" s="17">
        <v>316</v>
      </c>
    </row>
    <row r="107" spans="1:9" ht="24" customHeight="1" x14ac:dyDescent="0.4">
      <c r="A107" s="41"/>
      <c r="B107" s="42"/>
      <c r="C107" s="13" t="s">
        <v>13</v>
      </c>
      <c r="D107" s="13" t="s">
        <v>12</v>
      </c>
      <c r="E107" s="17">
        <v>28</v>
      </c>
      <c r="F107" s="17">
        <v>33</v>
      </c>
      <c r="G107" s="17">
        <v>43</v>
      </c>
      <c r="H107" s="17">
        <v>51</v>
      </c>
      <c r="I107" s="17">
        <v>51</v>
      </c>
    </row>
    <row r="108" spans="1:9" ht="24" customHeight="1" x14ac:dyDescent="0.4">
      <c r="A108" s="41"/>
      <c r="B108" s="46"/>
      <c r="C108" s="15" t="s">
        <v>14</v>
      </c>
      <c r="D108" s="15" t="s">
        <v>12</v>
      </c>
      <c r="E108" s="43">
        <v>187</v>
      </c>
      <c r="F108" s="43">
        <v>260</v>
      </c>
      <c r="G108" s="43">
        <v>287</v>
      </c>
      <c r="H108" s="43">
        <v>347</v>
      </c>
      <c r="I108" s="43">
        <f t="shared" ref="I108" si="33">SUM(I106:I107)</f>
        <v>367</v>
      </c>
    </row>
    <row r="109" spans="1:9" ht="24" customHeight="1" x14ac:dyDescent="0.4">
      <c r="A109" s="41"/>
      <c r="B109" s="40" t="s">
        <v>14</v>
      </c>
      <c r="C109" s="13" t="s">
        <v>11</v>
      </c>
      <c r="D109" s="13" t="s">
        <v>12</v>
      </c>
      <c r="E109" s="47">
        <v>3827</v>
      </c>
      <c r="F109" s="47">
        <v>4108</v>
      </c>
      <c r="G109" s="47">
        <v>4242</v>
      </c>
      <c r="H109" s="47">
        <v>4739</v>
      </c>
      <c r="I109" s="47">
        <f t="shared" ref="I109:I110" si="34">I94+I97+I100+I103+I106</f>
        <v>5194</v>
      </c>
    </row>
    <row r="110" spans="1:9" ht="24" customHeight="1" x14ac:dyDescent="0.4">
      <c r="A110" s="41"/>
      <c r="B110" s="42"/>
      <c r="C110" s="13" t="s">
        <v>13</v>
      </c>
      <c r="D110" s="13" t="s">
        <v>12</v>
      </c>
      <c r="E110" s="47">
        <v>803</v>
      </c>
      <c r="F110" s="47">
        <v>940</v>
      </c>
      <c r="G110" s="47">
        <v>1019</v>
      </c>
      <c r="H110" s="47">
        <v>1202</v>
      </c>
      <c r="I110" s="47">
        <f t="shared" si="34"/>
        <v>1350</v>
      </c>
    </row>
    <row r="111" spans="1:9" ht="24" customHeight="1" x14ac:dyDescent="0.4">
      <c r="A111" s="48"/>
      <c r="B111" s="46"/>
      <c r="C111" s="15" t="s">
        <v>14</v>
      </c>
      <c r="D111" s="15" t="s">
        <v>12</v>
      </c>
      <c r="E111" s="43">
        <v>4630</v>
      </c>
      <c r="F111" s="43">
        <v>5048</v>
      </c>
      <c r="G111" s="43">
        <v>5261</v>
      </c>
      <c r="H111" s="43">
        <v>5941</v>
      </c>
      <c r="I111" s="43">
        <f t="shared" ref="I111" si="35">SUM(I109:I110)</f>
        <v>6544</v>
      </c>
    </row>
    <row r="112" spans="1:9" ht="24" customHeight="1" x14ac:dyDescent="0.4">
      <c r="A112" s="1" t="s">
        <v>41</v>
      </c>
    </row>
  </sheetData>
  <mergeCells count="1">
    <mergeCell ref="A91:I91"/>
  </mergeCells>
  <phoneticPr fontId="1"/>
  <pageMargins left="0.7" right="0.7" top="0.75" bottom="0.75" header="0.3" footer="0.3"/>
  <pageSetup paperSize="9" scale="6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D9C8D-0548-4329-8115-FD0AF887CBAB}">
  <sheetPr>
    <pageSetUpPr fitToPage="1"/>
  </sheetPr>
  <dimension ref="A1:I71"/>
  <sheetViews>
    <sheetView showGridLines="0" zoomScaleNormal="100" workbookViewId="0">
      <selection activeCell="J1" sqref="J1"/>
    </sheetView>
  </sheetViews>
  <sheetFormatPr defaultColWidth="9" defaultRowHeight="24" customHeight="1" x14ac:dyDescent="0.4"/>
  <cols>
    <col min="1" max="1" width="26.625" style="1" customWidth="1"/>
    <col min="2" max="2" width="16.625" style="1" customWidth="1"/>
    <col min="3" max="3" width="16.75" style="2" customWidth="1"/>
    <col min="4" max="4" width="9.625" style="1" customWidth="1"/>
    <col min="5" max="9" width="10.625" style="1" customWidth="1"/>
    <col min="10" max="16384" width="9" style="1"/>
  </cols>
  <sheetData>
    <row r="1" spans="1:9" s="5" customFormat="1" ht="32.65" customHeight="1" thickBot="1" x14ac:dyDescent="0.45">
      <c r="A1" s="32" t="s">
        <v>0</v>
      </c>
      <c r="B1" s="33"/>
      <c r="C1" s="6"/>
      <c r="D1" s="33"/>
      <c r="E1" s="33"/>
      <c r="F1" s="33"/>
      <c r="G1" s="33"/>
      <c r="H1" s="33"/>
      <c r="I1" s="33"/>
    </row>
    <row r="2" spans="1:9" ht="24" customHeight="1" x14ac:dyDescent="0.4">
      <c r="A2" s="34"/>
      <c r="B2" s="34"/>
      <c r="C2" s="34"/>
      <c r="D2" s="34"/>
      <c r="E2" s="34"/>
      <c r="F2" s="34"/>
      <c r="G2" s="34"/>
      <c r="H2" s="34"/>
      <c r="I2" s="34"/>
    </row>
    <row r="3" spans="1:9" ht="24" customHeight="1" x14ac:dyDescent="0.4">
      <c r="A3" s="7" t="s">
        <v>44</v>
      </c>
      <c r="B3" s="8"/>
      <c r="C3" s="9"/>
      <c r="D3" s="8"/>
      <c r="E3" s="8"/>
      <c r="F3" s="8"/>
      <c r="G3" s="8"/>
      <c r="H3" s="8"/>
      <c r="I3" s="10"/>
    </row>
    <row r="4" spans="1:9" ht="9.9499999999999993" customHeight="1" x14ac:dyDescent="0.4">
      <c r="I4" s="3"/>
    </row>
    <row r="5" spans="1:9" ht="24" customHeight="1" x14ac:dyDescent="0.4">
      <c r="A5" s="11"/>
      <c r="B5" s="11" t="s">
        <v>3</v>
      </c>
      <c r="C5" s="12" t="s">
        <v>4</v>
      </c>
      <c r="D5" s="56" t="s">
        <v>5</v>
      </c>
      <c r="E5" s="56" t="s">
        <v>6</v>
      </c>
      <c r="F5" s="56" t="s">
        <v>7</v>
      </c>
      <c r="G5" s="56" t="s">
        <v>8</v>
      </c>
      <c r="H5" s="56" t="s">
        <v>9</v>
      </c>
      <c r="I5" s="56" t="s">
        <v>75</v>
      </c>
    </row>
    <row r="6" spans="1:9" ht="24" customHeight="1" x14ac:dyDescent="0.4">
      <c r="A6" s="27" t="s">
        <v>45</v>
      </c>
      <c r="B6" s="24" t="s">
        <v>10</v>
      </c>
      <c r="C6" s="13" t="s">
        <v>11</v>
      </c>
      <c r="D6" s="14" t="s">
        <v>12</v>
      </c>
      <c r="E6" s="17">
        <v>20</v>
      </c>
      <c r="F6" s="17">
        <v>43</v>
      </c>
      <c r="G6" s="17">
        <v>41</v>
      </c>
      <c r="H6" s="17">
        <v>49</v>
      </c>
      <c r="I6" s="17">
        <v>70</v>
      </c>
    </row>
    <row r="7" spans="1:9" ht="24" customHeight="1" x14ac:dyDescent="0.4">
      <c r="A7" s="28"/>
      <c r="B7" s="25"/>
      <c r="C7" s="13" t="s">
        <v>13</v>
      </c>
      <c r="D7" s="14" t="s">
        <v>12</v>
      </c>
      <c r="E7" s="17">
        <v>4</v>
      </c>
      <c r="F7" s="17">
        <v>14</v>
      </c>
      <c r="G7" s="17">
        <v>15</v>
      </c>
      <c r="H7" s="17">
        <v>18</v>
      </c>
      <c r="I7" s="17">
        <v>23</v>
      </c>
    </row>
    <row r="8" spans="1:9" ht="24" customHeight="1" x14ac:dyDescent="0.4">
      <c r="A8" s="28"/>
      <c r="B8" s="25"/>
      <c r="C8" s="15" t="s">
        <v>14</v>
      </c>
      <c r="D8" s="16" t="s">
        <v>12</v>
      </c>
      <c r="E8" s="18">
        <v>24</v>
      </c>
      <c r="F8" s="18">
        <v>57</v>
      </c>
      <c r="G8" s="18">
        <v>56</v>
      </c>
      <c r="H8" s="18">
        <v>67</v>
      </c>
      <c r="I8" s="18">
        <f t="shared" ref="I8" si="0">SUM(I6:I7)</f>
        <v>93</v>
      </c>
    </row>
    <row r="9" spans="1:9" ht="24" customHeight="1" x14ac:dyDescent="0.4">
      <c r="A9" s="28"/>
      <c r="B9" s="25"/>
      <c r="C9" s="15" t="s">
        <v>15</v>
      </c>
      <c r="D9" s="16" t="s">
        <v>16</v>
      </c>
      <c r="E9" s="19">
        <v>16.666666666666664</v>
      </c>
      <c r="F9" s="19">
        <v>24.561403508771928</v>
      </c>
      <c r="G9" s="19">
        <v>26.785714285714285</v>
      </c>
      <c r="H9" s="19">
        <v>26.865671641791046</v>
      </c>
      <c r="I9" s="19">
        <f t="shared" ref="I9" si="1">I7/I8*100</f>
        <v>24.731182795698924</v>
      </c>
    </row>
    <row r="10" spans="1:9" ht="24" customHeight="1" x14ac:dyDescent="0.4">
      <c r="A10" s="28"/>
      <c r="B10" s="26"/>
      <c r="C10" s="15" t="s">
        <v>17</v>
      </c>
      <c r="D10" s="16" t="s">
        <v>16</v>
      </c>
      <c r="E10" s="19">
        <v>7.1641791044776122</v>
      </c>
      <c r="F10" s="19">
        <v>9.6938775510204085</v>
      </c>
      <c r="G10" s="19">
        <v>14.698162729658792</v>
      </c>
      <c r="H10" s="19">
        <v>6.1922365988909425</v>
      </c>
      <c r="I10" s="19">
        <f t="shared" ref="I10" si="2">I8/I33*100</f>
        <v>8.0869565217391308</v>
      </c>
    </row>
    <row r="11" spans="1:9" ht="24" customHeight="1" x14ac:dyDescent="0.4">
      <c r="A11" s="28"/>
      <c r="B11" s="24" t="s">
        <v>18</v>
      </c>
      <c r="C11" s="13" t="s">
        <v>11</v>
      </c>
      <c r="D11" s="14" t="s">
        <v>12</v>
      </c>
      <c r="E11" s="17">
        <v>102</v>
      </c>
      <c r="F11" s="17">
        <v>97</v>
      </c>
      <c r="G11" s="17">
        <v>110</v>
      </c>
      <c r="H11" s="17">
        <v>147</v>
      </c>
      <c r="I11" s="17">
        <v>209</v>
      </c>
    </row>
    <row r="12" spans="1:9" ht="24" customHeight="1" x14ac:dyDescent="0.4">
      <c r="A12" s="28"/>
      <c r="B12" s="25"/>
      <c r="C12" s="13" t="s">
        <v>13</v>
      </c>
      <c r="D12" s="14" t="s">
        <v>12</v>
      </c>
      <c r="E12" s="17">
        <v>24</v>
      </c>
      <c r="F12" s="17">
        <v>47</v>
      </c>
      <c r="G12" s="17">
        <v>30</v>
      </c>
      <c r="H12" s="17">
        <v>45</v>
      </c>
      <c r="I12" s="17">
        <v>60</v>
      </c>
    </row>
    <row r="13" spans="1:9" ht="24" customHeight="1" x14ac:dyDescent="0.4">
      <c r="A13" s="28"/>
      <c r="B13" s="25"/>
      <c r="C13" s="15" t="s">
        <v>14</v>
      </c>
      <c r="D13" s="16" t="s">
        <v>12</v>
      </c>
      <c r="E13" s="18">
        <v>126</v>
      </c>
      <c r="F13" s="18">
        <v>144</v>
      </c>
      <c r="G13" s="18">
        <v>140</v>
      </c>
      <c r="H13" s="18">
        <v>192</v>
      </c>
      <c r="I13" s="18">
        <f t="shared" ref="I13" si="3">SUM(I11:I12)</f>
        <v>269</v>
      </c>
    </row>
    <row r="14" spans="1:9" ht="24" customHeight="1" x14ac:dyDescent="0.4">
      <c r="A14" s="28"/>
      <c r="B14" s="25"/>
      <c r="C14" s="15" t="s">
        <v>15</v>
      </c>
      <c r="D14" s="16" t="s">
        <v>16</v>
      </c>
      <c r="E14" s="19">
        <v>19.047619047619047</v>
      </c>
      <c r="F14" s="19">
        <v>32.638888888888893</v>
      </c>
      <c r="G14" s="19">
        <v>21.428571428571427</v>
      </c>
      <c r="H14" s="19">
        <v>23.4375</v>
      </c>
      <c r="I14" s="19">
        <f t="shared" ref="I14" si="4">I12/I13*100</f>
        <v>22.304832713754646</v>
      </c>
    </row>
    <row r="15" spans="1:9" ht="24" customHeight="1" x14ac:dyDescent="0.4">
      <c r="A15" s="28"/>
      <c r="B15" s="26"/>
      <c r="C15" s="15" t="s">
        <v>17</v>
      </c>
      <c r="D15" s="16" t="s">
        <v>16</v>
      </c>
      <c r="E15" s="19">
        <v>37.611940298507463</v>
      </c>
      <c r="F15" s="19">
        <v>24.489795918367346</v>
      </c>
      <c r="G15" s="19">
        <v>36.745406824146983</v>
      </c>
      <c r="H15" s="19">
        <v>17.744916820702404</v>
      </c>
      <c r="I15" s="19">
        <f t="shared" ref="I15" si="5">I13/I$33*100</f>
        <v>23.391304347826086</v>
      </c>
    </row>
    <row r="16" spans="1:9" ht="24" customHeight="1" x14ac:dyDescent="0.4">
      <c r="A16" s="28"/>
      <c r="B16" s="24" t="s">
        <v>19</v>
      </c>
      <c r="C16" s="13" t="s">
        <v>11</v>
      </c>
      <c r="D16" s="14" t="s">
        <v>12</v>
      </c>
      <c r="E16" s="17">
        <v>54</v>
      </c>
      <c r="F16" s="17">
        <v>62</v>
      </c>
      <c r="G16" s="17">
        <v>58</v>
      </c>
      <c r="H16" s="17">
        <v>67</v>
      </c>
      <c r="I16" s="17">
        <v>188</v>
      </c>
    </row>
    <row r="17" spans="1:9" ht="24" customHeight="1" x14ac:dyDescent="0.4">
      <c r="A17" s="28"/>
      <c r="B17" s="25"/>
      <c r="C17" s="13" t="s">
        <v>13</v>
      </c>
      <c r="D17" s="14" t="s">
        <v>12</v>
      </c>
      <c r="E17" s="17">
        <v>10</v>
      </c>
      <c r="F17" s="17">
        <v>18</v>
      </c>
      <c r="G17" s="17">
        <v>17</v>
      </c>
      <c r="H17" s="17">
        <v>12</v>
      </c>
      <c r="I17" s="17">
        <v>46</v>
      </c>
    </row>
    <row r="18" spans="1:9" ht="24" customHeight="1" x14ac:dyDescent="0.4">
      <c r="A18" s="28"/>
      <c r="B18" s="25"/>
      <c r="C18" s="15" t="s">
        <v>14</v>
      </c>
      <c r="D18" s="16" t="s">
        <v>12</v>
      </c>
      <c r="E18" s="18">
        <v>64</v>
      </c>
      <c r="F18" s="18">
        <v>80</v>
      </c>
      <c r="G18" s="18">
        <v>75</v>
      </c>
      <c r="H18" s="18">
        <v>79</v>
      </c>
      <c r="I18" s="18">
        <f t="shared" ref="I18" si="6">SUM(I16:I17)</f>
        <v>234</v>
      </c>
    </row>
    <row r="19" spans="1:9" ht="24" customHeight="1" x14ac:dyDescent="0.4">
      <c r="A19" s="28"/>
      <c r="B19" s="25"/>
      <c r="C19" s="15" t="s">
        <v>15</v>
      </c>
      <c r="D19" s="16" t="s">
        <v>16</v>
      </c>
      <c r="E19" s="19">
        <v>15.625</v>
      </c>
      <c r="F19" s="19">
        <v>22.5</v>
      </c>
      <c r="G19" s="19">
        <v>22.666666666666664</v>
      </c>
      <c r="H19" s="19">
        <v>15.18987341772152</v>
      </c>
      <c r="I19" s="19">
        <f t="shared" ref="I19" si="7">I17/I18*100</f>
        <v>19.658119658119659</v>
      </c>
    </row>
    <row r="20" spans="1:9" ht="24" customHeight="1" x14ac:dyDescent="0.4">
      <c r="A20" s="28"/>
      <c r="B20" s="26"/>
      <c r="C20" s="15" t="s">
        <v>17</v>
      </c>
      <c r="D20" s="16" t="s">
        <v>16</v>
      </c>
      <c r="E20" s="19">
        <v>19.1044776119403</v>
      </c>
      <c r="F20" s="19">
        <v>13.605442176870749</v>
      </c>
      <c r="G20" s="19">
        <v>19.685039370078741</v>
      </c>
      <c r="H20" s="19">
        <v>7.3012939001848425</v>
      </c>
      <c r="I20" s="19">
        <f t="shared" ref="I20" si="8">I18/I$33*100</f>
        <v>20.347826086956523</v>
      </c>
    </row>
    <row r="21" spans="1:9" ht="24" customHeight="1" x14ac:dyDescent="0.4">
      <c r="A21" s="28"/>
      <c r="B21" s="24" t="s">
        <v>20</v>
      </c>
      <c r="C21" s="13" t="s">
        <v>11</v>
      </c>
      <c r="D21" s="14" t="s">
        <v>12</v>
      </c>
      <c r="E21" s="17">
        <v>95</v>
      </c>
      <c r="F21" s="17">
        <v>223</v>
      </c>
      <c r="G21" s="17">
        <v>77</v>
      </c>
      <c r="H21" s="17">
        <v>563</v>
      </c>
      <c r="I21" s="17">
        <v>421</v>
      </c>
    </row>
    <row r="22" spans="1:9" ht="24" customHeight="1" x14ac:dyDescent="0.4">
      <c r="A22" s="28"/>
      <c r="B22" s="25"/>
      <c r="C22" s="13" t="s">
        <v>13</v>
      </c>
      <c r="D22" s="14" t="s">
        <v>12</v>
      </c>
      <c r="E22" s="17">
        <v>26</v>
      </c>
      <c r="F22" s="17">
        <v>84</v>
      </c>
      <c r="G22" s="17">
        <v>33</v>
      </c>
      <c r="H22" s="17">
        <v>181</v>
      </c>
      <c r="I22" s="17">
        <v>133</v>
      </c>
    </row>
    <row r="23" spans="1:9" ht="24" customHeight="1" x14ac:dyDescent="0.4">
      <c r="A23" s="28"/>
      <c r="B23" s="25"/>
      <c r="C23" s="15" t="s">
        <v>14</v>
      </c>
      <c r="D23" s="16" t="s">
        <v>12</v>
      </c>
      <c r="E23" s="18">
        <v>121</v>
      </c>
      <c r="F23" s="18">
        <v>307</v>
      </c>
      <c r="G23" s="18">
        <v>110</v>
      </c>
      <c r="H23" s="18">
        <v>744</v>
      </c>
      <c r="I23" s="18">
        <f t="shared" ref="I23" si="9">SUM(I21:I22)</f>
        <v>554</v>
      </c>
    </row>
    <row r="24" spans="1:9" ht="24" customHeight="1" x14ac:dyDescent="0.4">
      <c r="A24" s="28"/>
      <c r="B24" s="25"/>
      <c r="C24" s="15" t="s">
        <v>15</v>
      </c>
      <c r="D24" s="16" t="s">
        <v>16</v>
      </c>
      <c r="E24" s="19">
        <v>21.487603305785125</v>
      </c>
      <c r="F24" s="19">
        <v>27.361563517915311</v>
      </c>
      <c r="G24" s="19">
        <v>30</v>
      </c>
      <c r="H24" s="19">
        <v>24.327956989247312</v>
      </c>
      <c r="I24" s="19">
        <f t="shared" ref="I24" si="10">I22/I23*100</f>
        <v>24.007220216606498</v>
      </c>
    </row>
    <row r="25" spans="1:9" ht="24" customHeight="1" x14ac:dyDescent="0.4">
      <c r="A25" s="28"/>
      <c r="B25" s="26"/>
      <c r="C25" s="15" t="s">
        <v>17</v>
      </c>
      <c r="D25" s="16" t="s">
        <v>16</v>
      </c>
      <c r="E25" s="19">
        <v>36.119402985074629</v>
      </c>
      <c r="F25" s="19">
        <v>52.210884353741491</v>
      </c>
      <c r="G25" s="19">
        <v>28.871391076115486</v>
      </c>
      <c r="H25" s="19">
        <v>68.761552680221811</v>
      </c>
      <c r="I25" s="19">
        <f t="shared" ref="I25" si="11">I23/I$33*100</f>
        <v>48.173913043478258</v>
      </c>
    </row>
    <row r="26" spans="1:9" ht="24" customHeight="1" x14ac:dyDescent="0.4">
      <c r="A26" s="28"/>
      <c r="B26" s="24" t="s">
        <v>21</v>
      </c>
      <c r="C26" s="13" t="s">
        <v>11</v>
      </c>
      <c r="D26" s="14" t="s">
        <v>12</v>
      </c>
      <c r="E26" s="20">
        <v>251</v>
      </c>
      <c r="F26" s="20">
        <v>382</v>
      </c>
      <c r="G26" s="20">
        <v>245</v>
      </c>
      <c r="H26" s="20">
        <v>777</v>
      </c>
      <c r="I26" s="20">
        <f t="shared" ref="I26:I27" si="12">SUM(I11,I16,I21)</f>
        <v>818</v>
      </c>
    </row>
    <row r="27" spans="1:9" ht="24" customHeight="1" x14ac:dyDescent="0.4">
      <c r="A27" s="28"/>
      <c r="B27" s="25"/>
      <c r="C27" s="13" t="s">
        <v>13</v>
      </c>
      <c r="D27" s="14" t="s">
        <v>12</v>
      </c>
      <c r="E27" s="20">
        <v>60</v>
      </c>
      <c r="F27" s="20">
        <v>149</v>
      </c>
      <c r="G27" s="20">
        <v>80</v>
      </c>
      <c r="H27" s="20">
        <v>238</v>
      </c>
      <c r="I27" s="20">
        <f t="shared" si="12"/>
        <v>239</v>
      </c>
    </row>
    <row r="28" spans="1:9" ht="24" customHeight="1" x14ac:dyDescent="0.4">
      <c r="A28" s="28"/>
      <c r="B28" s="25"/>
      <c r="C28" s="15" t="s">
        <v>14</v>
      </c>
      <c r="D28" s="16" t="s">
        <v>12</v>
      </c>
      <c r="E28" s="18">
        <v>311</v>
      </c>
      <c r="F28" s="18">
        <v>531</v>
      </c>
      <c r="G28" s="18">
        <v>325</v>
      </c>
      <c r="H28" s="18">
        <v>1015</v>
      </c>
      <c r="I28" s="18">
        <f t="shared" ref="I28" si="13">SUM(I26:I27)</f>
        <v>1057</v>
      </c>
    </row>
    <row r="29" spans="1:9" ht="24" customHeight="1" x14ac:dyDescent="0.4">
      <c r="A29" s="28"/>
      <c r="B29" s="25"/>
      <c r="C29" s="15" t="s">
        <v>15</v>
      </c>
      <c r="D29" s="16" t="s">
        <v>16</v>
      </c>
      <c r="E29" s="19">
        <v>19.292604501607716</v>
      </c>
      <c r="F29" s="19">
        <v>28.06026365348399</v>
      </c>
      <c r="G29" s="19">
        <v>24.615384615384617</v>
      </c>
      <c r="H29" s="19">
        <v>23.448275862068964</v>
      </c>
      <c r="I29" s="19">
        <f t="shared" ref="I29" si="14">I27/I28*100</f>
        <v>22.61116367076632</v>
      </c>
    </row>
    <row r="30" spans="1:9" ht="24" customHeight="1" x14ac:dyDescent="0.4">
      <c r="A30" s="28"/>
      <c r="B30" s="26"/>
      <c r="C30" s="15" t="s">
        <v>17</v>
      </c>
      <c r="D30" s="16" t="s">
        <v>16</v>
      </c>
      <c r="E30" s="19">
        <v>92.835820895522389</v>
      </c>
      <c r="F30" s="19">
        <v>90.306122448979593</v>
      </c>
      <c r="G30" s="19">
        <v>85.30183727034121</v>
      </c>
      <c r="H30" s="19">
        <v>93.807763401109057</v>
      </c>
      <c r="I30" s="19">
        <f t="shared" ref="I30" si="15">I28/I$33*100</f>
        <v>91.913043478260875</v>
      </c>
    </row>
    <row r="31" spans="1:9" ht="24" customHeight="1" x14ac:dyDescent="0.4">
      <c r="A31" s="28"/>
      <c r="B31" s="24" t="s">
        <v>14</v>
      </c>
      <c r="C31" s="13" t="s">
        <v>11</v>
      </c>
      <c r="D31" s="14" t="s">
        <v>12</v>
      </c>
      <c r="E31" s="20">
        <v>271</v>
      </c>
      <c r="F31" s="20">
        <v>425</v>
      </c>
      <c r="G31" s="20">
        <v>286</v>
      </c>
      <c r="H31" s="20">
        <v>826</v>
      </c>
      <c r="I31" s="20">
        <f t="shared" ref="I31:I32" si="16">SUM(I6,I26)</f>
        <v>888</v>
      </c>
    </row>
    <row r="32" spans="1:9" ht="24" customHeight="1" x14ac:dyDescent="0.4">
      <c r="A32" s="28"/>
      <c r="B32" s="25"/>
      <c r="C32" s="13" t="s">
        <v>13</v>
      </c>
      <c r="D32" s="14" t="s">
        <v>12</v>
      </c>
      <c r="E32" s="20">
        <v>64</v>
      </c>
      <c r="F32" s="20">
        <v>163</v>
      </c>
      <c r="G32" s="20">
        <v>95</v>
      </c>
      <c r="H32" s="20">
        <v>256</v>
      </c>
      <c r="I32" s="20">
        <f t="shared" si="16"/>
        <v>262</v>
      </c>
    </row>
    <row r="33" spans="1:9" ht="24" customHeight="1" x14ac:dyDescent="0.4">
      <c r="A33" s="28"/>
      <c r="B33" s="25"/>
      <c r="C33" s="15" t="s">
        <v>14</v>
      </c>
      <c r="D33" s="16" t="s">
        <v>12</v>
      </c>
      <c r="E33" s="18">
        <v>335</v>
      </c>
      <c r="F33" s="18">
        <v>588</v>
      </c>
      <c r="G33" s="18">
        <v>381</v>
      </c>
      <c r="H33" s="18">
        <v>1082</v>
      </c>
      <c r="I33" s="18">
        <f t="shared" ref="I33" si="17">SUM(I31:I32)</f>
        <v>1150</v>
      </c>
    </row>
    <row r="34" spans="1:9" ht="24" customHeight="1" x14ac:dyDescent="0.4">
      <c r="A34" s="29"/>
      <c r="B34" s="26"/>
      <c r="C34" s="15" t="s">
        <v>15</v>
      </c>
      <c r="D34" s="16" t="s">
        <v>16</v>
      </c>
      <c r="E34" s="19">
        <v>19.1044776119403</v>
      </c>
      <c r="F34" s="19">
        <v>27.721088435374146</v>
      </c>
      <c r="G34" s="19">
        <v>24.934383202099738</v>
      </c>
      <c r="H34" s="19">
        <v>23.659889094269872</v>
      </c>
      <c r="I34" s="19">
        <f t="shared" ref="I34" si="18">I32/I33*100</f>
        <v>22.782608695652172</v>
      </c>
    </row>
    <row r="35" spans="1:9" ht="24" customHeight="1" x14ac:dyDescent="0.4">
      <c r="A35" s="1" t="s">
        <v>46</v>
      </c>
    </row>
    <row r="37" spans="1:9" ht="24" customHeight="1" x14ac:dyDescent="0.4">
      <c r="A37" s="72"/>
      <c r="B37" s="72" t="s">
        <v>3</v>
      </c>
      <c r="C37" s="12" t="s">
        <v>4</v>
      </c>
      <c r="D37" s="56" t="s">
        <v>5</v>
      </c>
      <c r="E37" s="56" t="s">
        <v>6</v>
      </c>
      <c r="F37" s="56" t="s">
        <v>7</v>
      </c>
      <c r="G37" s="56" t="s">
        <v>8</v>
      </c>
      <c r="H37" s="56" t="s">
        <v>9</v>
      </c>
      <c r="I37" s="56" t="s">
        <v>75</v>
      </c>
    </row>
    <row r="38" spans="1:9" ht="24" customHeight="1" x14ac:dyDescent="0.4">
      <c r="A38" s="27" t="s">
        <v>48</v>
      </c>
      <c r="B38" s="24" t="s">
        <v>10</v>
      </c>
      <c r="C38" s="21" t="s">
        <v>11</v>
      </c>
      <c r="D38" s="14" t="s">
        <v>12</v>
      </c>
      <c r="E38" s="17">
        <v>28</v>
      </c>
      <c r="F38" s="17">
        <v>32</v>
      </c>
      <c r="G38" s="17">
        <v>13</v>
      </c>
      <c r="H38" s="17">
        <v>21</v>
      </c>
      <c r="I38" s="17">
        <v>25</v>
      </c>
    </row>
    <row r="39" spans="1:9" ht="24" customHeight="1" x14ac:dyDescent="0.4">
      <c r="A39" s="28" t="s">
        <v>49</v>
      </c>
      <c r="B39" s="25"/>
      <c r="C39" s="21" t="s">
        <v>13</v>
      </c>
      <c r="D39" s="14" t="s">
        <v>12</v>
      </c>
      <c r="E39" s="17">
        <v>5</v>
      </c>
      <c r="F39" s="17">
        <v>12</v>
      </c>
      <c r="G39" s="17">
        <v>2</v>
      </c>
      <c r="H39" s="17">
        <v>4</v>
      </c>
      <c r="I39" s="17">
        <v>5</v>
      </c>
    </row>
    <row r="40" spans="1:9" ht="24" customHeight="1" x14ac:dyDescent="0.4">
      <c r="A40" s="28"/>
      <c r="B40" s="25"/>
      <c r="C40" s="22" t="s">
        <v>14</v>
      </c>
      <c r="D40" s="16" t="s">
        <v>12</v>
      </c>
      <c r="E40" s="18">
        <v>33</v>
      </c>
      <c r="F40" s="18">
        <v>44</v>
      </c>
      <c r="G40" s="18">
        <v>15</v>
      </c>
      <c r="H40" s="18">
        <v>25</v>
      </c>
      <c r="I40" s="18">
        <f t="shared" ref="I40" si="19">SUM(I38:I39)</f>
        <v>30</v>
      </c>
    </row>
    <row r="41" spans="1:9" ht="24" customHeight="1" x14ac:dyDescent="0.4">
      <c r="A41" s="28"/>
      <c r="B41" s="25"/>
      <c r="C41" s="22" t="s">
        <v>15</v>
      </c>
      <c r="D41" s="16" t="s">
        <v>16</v>
      </c>
      <c r="E41" s="19">
        <v>15.151515151515152</v>
      </c>
      <c r="F41" s="19">
        <v>27.27272727272727</v>
      </c>
      <c r="G41" s="19">
        <v>13.333333333333334</v>
      </c>
      <c r="H41" s="19">
        <v>16</v>
      </c>
      <c r="I41" s="19">
        <f>I39/I40*100</f>
        <v>16.666666666666664</v>
      </c>
    </row>
    <row r="42" spans="1:9" ht="24" customHeight="1" x14ac:dyDescent="0.4">
      <c r="A42" s="28"/>
      <c r="B42" s="26"/>
      <c r="C42" s="22" t="s">
        <v>17</v>
      </c>
      <c r="D42" s="16" t="s">
        <v>16</v>
      </c>
      <c r="E42" s="19">
        <v>23.571428571428569</v>
      </c>
      <c r="F42" s="19">
        <v>30.344827586206897</v>
      </c>
      <c r="G42" s="19">
        <v>8.6206896551724146</v>
      </c>
      <c r="H42" s="19">
        <v>7.2674418604651168</v>
      </c>
      <c r="I42" s="19">
        <f>I40/I$65*100</f>
        <v>6.3829787234042552</v>
      </c>
    </row>
    <row r="43" spans="1:9" ht="24" customHeight="1" x14ac:dyDescent="0.4">
      <c r="A43" s="28"/>
      <c r="B43" s="24" t="s">
        <v>18</v>
      </c>
      <c r="C43" s="21" t="s">
        <v>11</v>
      </c>
      <c r="D43" s="14" t="s">
        <v>12</v>
      </c>
      <c r="E43" s="17">
        <v>37</v>
      </c>
      <c r="F43" s="17">
        <v>34</v>
      </c>
      <c r="G43" s="17">
        <v>37</v>
      </c>
      <c r="H43" s="17">
        <v>89</v>
      </c>
      <c r="I43" s="17">
        <v>74</v>
      </c>
    </row>
    <row r="44" spans="1:9" ht="24" customHeight="1" x14ac:dyDescent="0.4">
      <c r="A44" s="28"/>
      <c r="B44" s="25"/>
      <c r="C44" s="21" t="s">
        <v>13</v>
      </c>
      <c r="D44" s="14" t="s">
        <v>12</v>
      </c>
      <c r="E44" s="17">
        <v>4</v>
      </c>
      <c r="F44" s="17">
        <v>11</v>
      </c>
      <c r="G44" s="17">
        <v>16</v>
      </c>
      <c r="H44" s="17">
        <v>15</v>
      </c>
      <c r="I44" s="17">
        <v>8</v>
      </c>
    </row>
    <row r="45" spans="1:9" ht="24" customHeight="1" x14ac:dyDescent="0.4">
      <c r="A45" s="28"/>
      <c r="B45" s="25"/>
      <c r="C45" s="22" t="s">
        <v>14</v>
      </c>
      <c r="D45" s="16" t="s">
        <v>12</v>
      </c>
      <c r="E45" s="18">
        <v>41</v>
      </c>
      <c r="F45" s="18">
        <v>45</v>
      </c>
      <c r="G45" s="18">
        <v>53</v>
      </c>
      <c r="H45" s="18">
        <v>104</v>
      </c>
      <c r="I45" s="18">
        <f t="shared" ref="I45" si="20">SUM(I43:I44)</f>
        <v>82</v>
      </c>
    </row>
    <row r="46" spans="1:9" ht="24" customHeight="1" x14ac:dyDescent="0.4">
      <c r="A46" s="28"/>
      <c r="B46" s="25"/>
      <c r="C46" s="22" t="s">
        <v>15</v>
      </c>
      <c r="D46" s="16" t="s">
        <v>16</v>
      </c>
      <c r="E46" s="19">
        <v>9.7560975609756095</v>
      </c>
      <c r="F46" s="19">
        <v>24.444444444444443</v>
      </c>
      <c r="G46" s="19">
        <v>30.188679245283019</v>
      </c>
      <c r="H46" s="19">
        <v>14.423076923076922</v>
      </c>
      <c r="I46" s="19">
        <f t="shared" ref="I46" si="21">I44/I45*100</f>
        <v>9.7560975609756095</v>
      </c>
    </row>
    <row r="47" spans="1:9" ht="24" customHeight="1" x14ac:dyDescent="0.4">
      <c r="A47" s="28"/>
      <c r="B47" s="26"/>
      <c r="C47" s="22" t="s">
        <v>17</v>
      </c>
      <c r="D47" s="16" t="s">
        <v>16</v>
      </c>
      <c r="E47" s="19">
        <v>29.285714285714288</v>
      </c>
      <c r="F47" s="19">
        <v>31.03448275862069</v>
      </c>
      <c r="G47" s="19">
        <v>30.459770114942529</v>
      </c>
      <c r="H47" s="19">
        <v>30.232558139534881</v>
      </c>
      <c r="I47" s="19">
        <f t="shared" ref="I47" si="22">I45/I$65*100</f>
        <v>17.446808510638299</v>
      </c>
    </row>
    <row r="48" spans="1:9" ht="24" customHeight="1" x14ac:dyDescent="0.4">
      <c r="A48" s="28"/>
      <c r="B48" s="24" t="s">
        <v>19</v>
      </c>
      <c r="C48" s="21" t="s">
        <v>11</v>
      </c>
      <c r="D48" s="14" t="s">
        <v>12</v>
      </c>
      <c r="E48" s="17">
        <v>22</v>
      </c>
      <c r="F48" s="17">
        <v>18</v>
      </c>
      <c r="G48" s="17">
        <v>9</v>
      </c>
      <c r="H48" s="17">
        <v>17</v>
      </c>
      <c r="I48" s="17">
        <v>30</v>
      </c>
    </row>
    <row r="49" spans="1:9" ht="24" customHeight="1" x14ac:dyDescent="0.4">
      <c r="A49" s="28"/>
      <c r="B49" s="25"/>
      <c r="C49" s="21" t="s">
        <v>13</v>
      </c>
      <c r="D49" s="14" t="s">
        <v>12</v>
      </c>
      <c r="E49" s="17">
        <v>7</v>
      </c>
      <c r="F49" s="17">
        <v>1</v>
      </c>
      <c r="G49" s="17">
        <v>4</v>
      </c>
      <c r="H49" s="17">
        <v>6</v>
      </c>
      <c r="I49" s="17">
        <v>3</v>
      </c>
    </row>
    <row r="50" spans="1:9" ht="24" customHeight="1" x14ac:dyDescent="0.4">
      <c r="A50" s="28"/>
      <c r="B50" s="25"/>
      <c r="C50" s="22" t="s">
        <v>14</v>
      </c>
      <c r="D50" s="16" t="s">
        <v>12</v>
      </c>
      <c r="E50" s="18">
        <v>29</v>
      </c>
      <c r="F50" s="18">
        <v>19</v>
      </c>
      <c r="G50" s="18">
        <v>13</v>
      </c>
      <c r="H50" s="18">
        <v>23</v>
      </c>
      <c r="I50" s="18">
        <f t="shared" ref="I50" si="23">SUM(I48:I49)</f>
        <v>33</v>
      </c>
    </row>
    <row r="51" spans="1:9" ht="24" customHeight="1" x14ac:dyDescent="0.4">
      <c r="A51" s="28"/>
      <c r="B51" s="25"/>
      <c r="C51" s="22" t="s">
        <v>15</v>
      </c>
      <c r="D51" s="16" t="s">
        <v>16</v>
      </c>
      <c r="E51" s="19">
        <v>24.137931034482758</v>
      </c>
      <c r="F51" s="19">
        <v>5.2631578947368416</v>
      </c>
      <c r="G51" s="19">
        <v>30.76923076923077</v>
      </c>
      <c r="H51" s="19">
        <v>26.086956521739129</v>
      </c>
      <c r="I51" s="19">
        <f t="shared" ref="I51" si="24">I49/I50*100</f>
        <v>9.0909090909090917</v>
      </c>
    </row>
    <row r="52" spans="1:9" ht="24" customHeight="1" x14ac:dyDescent="0.4">
      <c r="A52" s="28"/>
      <c r="B52" s="26"/>
      <c r="C52" s="22" t="s">
        <v>17</v>
      </c>
      <c r="D52" s="16" t="s">
        <v>16</v>
      </c>
      <c r="E52" s="19">
        <v>20.714285714285715</v>
      </c>
      <c r="F52" s="19">
        <v>13.103448275862069</v>
      </c>
      <c r="G52" s="19">
        <v>7.4712643678160928</v>
      </c>
      <c r="H52" s="19">
        <v>6.6860465116279064</v>
      </c>
      <c r="I52" s="19">
        <f t="shared" ref="I52" si="25">I50/I$65*100</f>
        <v>7.0212765957446814</v>
      </c>
    </row>
    <row r="53" spans="1:9" ht="24" customHeight="1" x14ac:dyDescent="0.4">
      <c r="A53" s="28"/>
      <c r="B53" s="24" t="s">
        <v>20</v>
      </c>
      <c r="C53" s="21" t="s">
        <v>11</v>
      </c>
      <c r="D53" s="14" t="s">
        <v>12</v>
      </c>
      <c r="E53" s="17">
        <v>32</v>
      </c>
      <c r="F53" s="17">
        <v>29</v>
      </c>
      <c r="G53" s="17">
        <v>84</v>
      </c>
      <c r="H53" s="17">
        <v>144</v>
      </c>
      <c r="I53" s="17">
        <v>247</v>
      </c>
    </row>
    <row r="54" spans="1:9" ht="24" customHeight="1" x14ac:dyDescent="0.4">
      <c r="A54" s="28"/>
      <c r="B54" s="25"/>
      <c r="C54" s="21" t="s">
        <v>13</v>
      </c>
      <c r="D54" s="14" t="s">
        <v>12</v>
      </c>
      <c r="E54" s="17">
        <v>5</v>
      </c>
      <c r="F54" s="17">
        <v>8</v>
      </c>
      <c r="G54" s="17">
        <v>9</v>
      </c>
      <c r="H54" s="17">
        <v>48</v>
      </c>
      <c r="I54" s="17">
        <v>78</v>
      </c>
    </row>
    <row r="55" spans="1:9" ht="24" customHeight="1" x14ac:dyDescent="0.4">
      <c r="A55" s="28"/>
      <c r="B55" s="25"/>
      <c r="C55" s="22" t="s">
        <v>14</v>
      </c>
      <c r="D55" s="16" t="s">
        <v>12</v>
      </c>
      <c r="E55" s="18">
        <v>37</v>
      </c>
      <c r="F55" s="18">
        <v>37</v>
      </c>
      <c r="G55" s="18">
        <v>93</v>
      </c>
      <c r="H55" s="18">
        <v>192</v>
      </c>
      <c r="I55" s="18">
        <f t="shared" ref="I55" si="26">SUM(I53:I54)</f>
        <v>325</v>
      </c>
    </row>
    <row r="56" spans="1:9" ht="24" customHeight="1" x14ac:dyDescent="0.4">
      <c r="A56" s="28"/>
      <c r="B56" s="25"/>
      <c r="C56" s="22" t="s">
        <v>15</v>
      </c>
      <c r="D56" s="16" t="s">
        <v>16</v>
      </c>
      <c r="E56" s="19">
        <v>13.513513513513514</v>
      </c>
      <c r="F56" s="19">
        <v>21.621621621621621</v>
      </c>
      <c r="G56" s="19">
        <v>9.67741935483871</v>
      </c>
      <c r="H56" s="19">
        <v>25</v>
      </c>
      <c r="I56" s="19">
        <f t="shared" ref="I56" si="27">I54/I55*100</f>
        <v>24</v>
      </c>
    </row>
    <row r="57" spans="1:9" ht="24" customHeight="1" x14ac:dyDescent="0.4">
      <c r="A57" s="28"/>
      <c r="B57" s="26"/>
      <c r="C57" s="22" t="s">
        <v>17</v>
      </c>
      <c r="D57" s="16" t="s">
        <v>16</v>
      </c>
      <c r="E57" s="19">
        <v>26.428571428571431</v>
      </c>
      <c r="F57" s="19">
        <v>25.517241379310345</v>
      </c>
      <c r="G57" s="19">
        <v>53.448275862068961</v>
      </c>
      <c r="H57" s="19">
        <v>55.813953488372093</v>
      </c>
      <c r="I57" s="19">
        <f t="shared" ref="I57" si="28">I55/I$65*100</f>
        <v>69.148936170212778</v>
      </c>
    </row>
    <row r="58" spans="1:9" ht="24" customHeight="1" x14ac:dyDescent="0.4">
      <c r="A58" s="28"/>
      <c r="B58" s="24" t="s">
        <v>21</v>
      </c>
      <c r="C58" s="21" t="s">
        <v>11</v>
      </c>
      <c r="D58" s="14" t="s">
        <v>12</v>
      </c>
      <c r="E58" s="20">
        <v>91</v>
      </c>
      <c r="F58" s="20">
        <v>81</v>
      </c>
      <c r="G58" s="20">
        <v>130</v>
      </c>
      <c r="H58" s="20">
        <v>250</v>
      </c>
      <c r="I58" s="20">
        <f t="shared" ref="I58:I59" si="29">SUM(I43,I48,I53)</f>
        <v>351</v>
      </c>
    </row>
    <row r="59" spans="1:9" ht="24" customHeight="1" x14ac:dyDescent="0.4">
      <c r="A59" s="28"/>
      <c r="B59" s="25"/>
      <c r="C59" s="21" t="s">
        <v>13</v>
      </c>
      <c r="D59" s="14" t="s">
        <v>12</v>
      </c>
      <c r="E59" s="20">
        <v>16</v>
      </c>
      <c r="F59" s="20">
        <v>20</v>
      </c>
      <c r="G59" s="20">
        <v>29</v>
      </c>
      <c r="H59" s="20">
        <v>69</v>
      </c>
      <c r="I59" s="20">
        <f t="shared" si="29"/>
        <v>89</v>
      </c>
    </row>
    <row r="60" spans="1:9" ht="24" customHeight="1" x14ac:dyDescent="0.4">
      <c r="A60" s="28"/>
      <c r="B60" s="25"/>
      <c r="C60" s="22" t="s">
        <v>14</v>
      </c>
      <c r="D60" s="16" t="s">
        <v>12</v>
      </c>
      <c r="E60" s="18">
        <v>107</v>
      </c>
      <c r="F60" s="18">
        <v>101</v>
      </c>
      <c r="G60" s="18">
        <v>159</v>
      </c>
      <c r="H60" s="18">
        <v>319</v>
      </c>
      <c r="I60" s="18">
        <f t="shared" ref="I60" si="30">SUM(I58:I59)</f>
        <v>440</v>
      </c>
    </row>
    <row r="61" spans="1:9" ht="24" customHeight="1" x14ac:dyDescent="0.4">
      <c r="A61" s="28"/>
      <c r="B61" s="25"/>
      <c r="C61" s="22" t="s">
        <v>15</v>
      </c>
      <c r="D61" s="16" t="s">
        <v>16</v>
      </c>
      <c r="E61" s="19">
        <v>14.953271028037381</v>
      </c>
      <c r="F61" s="19">
        <v>19.801980198019802</v>
      </c>
      <c r="G61" s="19">
        <v>18.238993710691823</v>
      </c>
      <c r="H61" s="19">
        <v>21.630094043887148</v>
      </c>
      <c r="I61" s="19">
        <f t="shared" ref="I61" si="31">I59/I60*100</f>
        <v>20.227272727272727</v>
      </c>
    </row>
    <row r="62" spans="1:9" ht="24" customHeight="1" x14ac:dyDescent="0.4">
      <c r="A62" s="28"/>
      <c r="B62" s="26"/>
      <c r="C62" s="22" t="s">
        <v>17</v>
      </c>
      <c r="D62" s="16" t="s">
        <v>16</v>
      </c>
      <c r="E62" s="19">
        <v>76.428571428571416</v>
      </c>
      <c r="F62" s="19">
        <v>69.655172413793096</v>
      </c>
      <c r="G62" s="19">
        <v>91.379310344827587</v>
      </c>
      <c r="H62" s="19">
        <v>92.732558139534888</v>
      </c>
      <c r="I62" s="19">
        <f t="shared" ref="I62" si="32">I60/I$65*100</f>
        <v>93.61702127659575</v>
      </c>
    </row>
    <row r="63" spans="1:9" ht="24" customHeight="1" x14ac:dyDescent="0.4">
      <c r="A63" s="28"/>
      <c r="B63" s="24" t="s">
        <v>14</v>
      </c>
      <c r="C63" s="21" t="s">
        <v>11</v>
      </c>
      <c r="D63" s="14" t="s">
        <v>12</v>
      </c>
      <c r="E63" s="20">
        <v>119</v>
      </c>
      <c r="F63" s="20">
        <v>113</v>
      </c>
      <c r="G63" s="20">
        <v>143</v>
      </c>
      <c r="H63" s="20">
        <v>271</v>
      </c>
      <c r="I63" s="20">
        <f t="shared" ref="I63:I64" si="33">SUM(I38,I58)</f>
        <v>376</v>
      </c>
    </row>
    <row r="64" spans="1:9" ht="24" customHeight="1" x14ac:dyDescent="0.4">
      <c r="A64" s="28"/>
      <c r="B64" s="25"/>
      <c r="C64" s="21" t="s">
        <v>13</v>
      </c>
      <c r="D64" s="14" t="s">
        <v>12</v>
      </c>
      <c r="E64" s="20">
        <v>21</v>
      </c>
      <c r="F64" s="20">
        <v>32</v>
      </c>
      <c r="G64" s="20">
        <v>31</v>
      </c>
      <c r="H64" s="20">
        <v>73</v>
      </c>
      <c r="I64" s="20">
        <f t="shared" si="33"/>
        <v>94</v>
      </c>
    </row>
    <row r="65" spans="1:9" ht="24" customHeight="1" x14ac:dyDescent="0.4">
      <c r="A65" s="28"/>
      <c r="B65" s="25"/>
      <c r="C65" s="52" t="s">
        <v>50</v>
      </c>
      <c r="D65" s="16" t="s">
        <v>12</v>
      </c>
      <c r="E65" s="18">
        <v>140</v>
      </c>
      <c r="F65" s="18">
        <v>145</v>
      </c>
      <c r="G65" s="18">
        <v>174</v>
      </c>
      <c r="H65" s="18">
        <v>344</v>
      </c>
      <c r="I65" s="18">
        <f t="shared" ref="I65" si="34">SUM(I63:I64)</f>
        <v>470</v>
      </c>
    </row>
    <row r="66" spans="1:9" ht="24" customHeight="1" x14ac:dyDescent="0.4">
      <c r="A66" s="28"/>
      <c r="B66" s="26"/>
      <c r="C66" s="22" t="s">
        <v>51</v>
      </c>
      <c r="D66" s="16" t="s">
        <v>16</v>
      </c>
      <c r="E66" s="19">
        <v>15</v>
      </c>
      <c r="F66" s="19">
        <v>22.068965517241381</v>
      </c>
      <c r="G66" s="19">
        <v>17.816091954022991</v>
      </c>
      <c r="H66" s="19">
        <v>21.220930232558139</v>
      </c>
      <c r="I66" s="19">
        <f t="shared" ref="I66" si="35">I64/I65*100</f>
        <v>20</v>
      </c>
    </row>
    <row r="67" spans="1:9" ht="24" customHeight="1" x14ac:dyDescent="0.4">
      <c r="A67" s="28"/>
      <c r="B67" s="24" t="s">
        <v>47</v>
      </c>
      <c r="C67" s="21" t="s">
        <v>11</v>
      </c>
      <c r="D67" s="14" t="s">
        <v>16</v>
      </c>
      <c r="E67" s="57">
        <v>3.2118758434547909</v>
      </c>
      <c r="F67" s="57">
        <v>2.9527044682518944</v>
      </c>
      <c r="G67" s="57">
        <v>3.481012658227848</v>
      </c>
      <c r="H67" s="57">
        <v>6.3884959924563889</v>
      </c>
      <c r="I67" s="57">
        <f>I63/4739*100</f>
        <v>7.9341633255961179</v>
      </c>
    </row>
    <row r="68" spans="1:9" ht="24" customHeight="1" x14ac:dyDescent="0.4">
      <c r="A68" s="28"/>
      <c r="B68" s="25"/>
      <c r="C68" s="21" t="s">
        <v>13</v>
      </c>
      <c r="D68" s="14" t="s">
        <v>16</v>
      </c>
      <c r="E68" s="57">
        <v>2.7925531914893615</v>
      </c>
      <c r="F68" s="57">
        <v>3.9850560398505603</v>
      </c>
      <c r="G68" s="57">
        <v>3.2978723404255317</v>
      </c>
      <c r="H68" s="57">
        <v>7.1638861629048094</v>
      </c>
      <c r="I68" s="57">
        <f>I64/1202*100</f>
        <v>7.8202995008319469</v>
      </c>
    </row>
    <row r="69" spans="1:9" ht="24" customHeight="1" x14ac:dyDescent="0.4">
      <c r="A69" s="29"/>
      <c r="B69" s="26"/>
      <c r="C69" s="22" t="s">
        <v>14</v>
      </c>
      <c r="D69" s="16" t="s">
        <v>16</v>
      </c>
      <c r="E69" s="58">
        <v>3.141126318151223</v>
      </c>
      <c r="F69" s="58">
        <v>3.1317494600431961</v>
      </c>
      <c r="G69" s="58">
        <v>3.4469096671949284</v>
      </c>
      <c r="H69" s="58">
        <v>6.5386808591522527</v>
      </c>
      <c r="I69" s="58">
        <f>I65/5941*100</f>
        <v>7.9111260730516744</v>
      </c>
    </row>
    <row r="70" spans="1:9" ht="84" customHeight="1" x14ac:dyDescent="0.4">
      <c r="A70" s="97" t="s">
        <v>74</v>
      </c>
      <c r="B70" s="97"/>
      <c r="C70" s="97"/>
      <c r="D70" s="97"/>
      <c r="E70" s="97"/>
      <c r="F70" s="97"/>
      <c r="G70" s="97"/>
      <c r="H70" s="97"/>
      <c r="I70" s="97"/>
    </row>
    <row r="71" spans="1:9" ht="24" customHeight="1" x14ac:dyDescent="0.4">
      <c r="A71" s="4"/>
      <c r="B71" s="4"/>
      <c r="C71" s="4"/>
      <c r="D71" s="4"/>
      <c r="E71" s="4"/>
      <c r="F71" s="4"/>
      <c r="G71" s="4"/>
      <c r="H71" s="4"/>
      <c r="I71" s="4"/>
    </row>
  </sheetData>
  <mergeCells count="1">
    <mergeCell ref="A70:I70"/>
  </mergeCells>
  <phoneticPr fontId="1"/>
  <pageMargins left="0.7" right="0.7" top="0.75" bottom="0.75" header="0.3" footer="0.3"/>
  <pageSetup paperSize="9" scale="6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9CAED-AF81-4F34-B9D5-4583FD4365FD}">
  <sheetPr>
    <pageSetUpPr fitToPage="1"/>
  </sheetPr>
  <dimension ref="A1:I91"/>
  <sheetViews>
    <sheetView showGridLines="0" zoomScaleNormal="100" workbookViewId="0">
      <selection activeCell="I1" sqref="I1"/>
    </sheetView>
  </sheetViews>
  <sheetFormatPr defaultColWidth="9" defaultRowHeight="24" customHeight="1" x14ac:dyDescent="0.4"/>
  <cols>
    <col min="1" max="1" width="24.125" style="1" customWidth="1"/>
    <col min="2" max="2" width="26.125" style="1" customWidth="1"/>
    <col min="3" max="3" width="10.625" style="2" customWidth="1"/>
    <col min="4" max="4" width="8.625" style="1" customWidth="1"/>
    <col min="5" max="9" width="10.625" style="1" customWidth="1"/>
    <col min="10" max="16384" width="9" style="1"/>
  </cols>
  <sheetData>
    <row r="1" spans="1:9" s="5" customFormat="1" ht="32.65" customHeight="1" thickBot="1" x14ac:dyDescent="0.45">
      <c r="A1" s="32" t="s">
        <v>83</v>
      </c>
      <c r="B1" s="33"/>
      <c r="C1" s="6"/>
      <c r="D1" s="33"/>
      <c r="E1" s="33"/>
      <c r="F1" s="33"/>
      <c r="G1" s="33"/>
      <c r="H1" s="33"/>
      <c r="I1" s="33"/>
    </row>
    <row r="2" spans="1:9" ht="24" customHeight="1" x14ac:dyDescent="0.4">
      <c r="A2" s="34"/>
      <c r="B2" s="34"/>
      <c r="C2" s="34"/>
      <c r="D2" s="34"/>
      <c r="E2" s="34"/>
      <c r="F2" s="34"/>
      <c r="G2" s="34"/>
      <c r="H2" s="34"/>
      <c r="I2" s="34"/>
    </row>
    <row r="3" spans="1:9" ht="24" customHeight="1" x14ac:dyDescent="0.4">
      <c r="A3" s="7" t="s">
        <v>84</v>
      </c>
      <c r="B3" s="7"/>
      <c r="C3" s="53"/>
      <c r="D3" s="53"/>
      <c r="E3" s="53"/>
      <c r="F3" s="53"/>
      <c r="G3" s="53"/>
      <c r="H3" s="53"/>
      <c r="I3" s="53"/>
    </row>
    <row r="4" spans="1:9" ht="9.9499999999999993" customHeight="1" x14ac:dyDescent="0.4"/>
    <row r="5" spans="1:9" ht="24" customHeight="1" x14ac:dyDescent="0.4">
      <c r="A5" s="56"/>
      <c r="B5" s="71" t="s">
        <v>3</v>
      </c>
      <c r="C5" s="30"/>
      <c r="D5" s="56" t="s">
        <v>5</v>
      </c>
      <c r="E5" s="56" t="s">
        <v>109</v>
      </c>
      <c r="F5" s="56" t="s">
        <v>6</v>
      </c>
      <c r="G5" s="56" t="s">
        <v>7</v>
      </c>
      <c r="H5" s="56" t="s">
        <v>8</v>
      </c>
      <c r="I5" s="56" t="s">
        <v>9</v>
      </c>
    </row>
    <row r="6" spans="1:9" ht="63.95" customHeight="1" x14ac:dyDescent="0.4">
      <c r="A6" s="70" t="s">
        <v>85</v>
      </c>
      <c r="B6" s="66" t="s">
        <v>76</v>
      </c>
      <c r="C6" s="52"/>
      <c r="D6" s="69" t="s">
        <v>86</v>
      </c>
      <c r="E6" s="29">
        <v>33</v>
      </c>
      <c r="F6" s="29">
        <v>54</v>
      </c>
      <c r="G6" s="29">
        <v>60</v>
      </c>
      <c r="H6" s="29">
        <v>74</v>
      </c>
      <c r="I6" s="29">
        <v>44</v>
      </c>
    </row>
    <row r="7" spans="1:9" ht="63.95" customHeight="1" x14ac:dyDescent="0.4">
      <c r="A7" s="70" t="s">
        <v>52</v>
      </c>
      <c r="B7" s="80" t="s">
        <v>77</v>
      </c>
      <c r="C7" s="81"/>
      <c r="D7" s="52" t="s">
        <v>87</v>
      </c>
      <c r="E7" s="57">
        <v>2.48</v>
      </c>
      <c r="F7" s="57">
        <v>2.66</v>
      </c>
      <c r="G7" s="57">
        <v>2.79</v>
      </c>
      <c r="H7" s="57">
        <v>2.83</v>
      </c>
      <c r="I7" s="57">
        <v>2.91</v>
      </c>
    </row>
    <row r="8" spans="1:9" ht="24" customHeight="1" x14ac:dyDescent="0.4">
      <c r="A8" s="65" t="s">
        <v>88</v>
      </c>
      <c r="B8" s="67"/>
      <c r="C8" s="22"/>
      <c r="D8" s="52" t="s">
        <v>87</v>
      </c>
      <c r="E8" s="58">
        <v>2.2000000000000002</v>
      </c>
      <c r="F8" s="58">
        <v>2.2000000000000002</v>
      </c>
      <c r="G8" s="58">
        <v>2.2000000000000002</v>
      </c>
      <c r="H8" s="58">
        <v>2.2999999999999998</v>
      </c>
      <c r="I8" s="58">
        <v>2.2999999999999998</v>
      </c>
    </row>
    <row r="9" spans="1:9" ht="44.1" customHeight="1" x14ac:dyDescent="0.4">
      <c r="A9" s="100" t="s">
        <v>89</v>
      </c>
      <c r="B9" s="111"/>
      <c r="C9" s="101"/>
      <c r="D9" s="52" t="s">
        <v>87</v>
      </c>
      <c r="E9" s="58">
        <v>2.0499999999999998</v>
      </c>
      <c r="F9" s="58">
        <v>2.11</v>
      </c>
      <c r="G9" s="58">
        <v>2.15</v>
      </c>
      <c r="H9" s="58">
        <v>2.2000000000000002</v>
      </c>
      <c r="I9" s="58">
        <v>2.25</v>
      </c>
    </row>
    <row r="10" spans="1:9" ht="24" customHeight="1" x14ac:dyDescent="0.4">
      <c r="A10" s="27" t="s">
        <v>53</v>
      </c>
      <c r="B10" s="40" t="s">
        <v>78</v>
      </c>
      <c r="C10" s="68" t="s">
        <v>90</v>
      </c>
      <c r="D10" s="14" t="s">
        <v>86</v>
      </c>
      <c r="E10" s="59">
        <v>1</v>
      </c>
      <c r="F10" s="59">
        <v>4</v>
      </c>
      <c r="G10" s="59">
        <v>2</v>
      </c>
      <c r="H10" s="59">
        <v>4</v>
      </c>
      <c r="I10" s="59">
        <v>7</v>
      </c>
    </row>
    <row r="11" spans="1:9" ht="24" customHeight="1" x14ac:dyDescent="0.4">
      <c r="A11" s="28" t="s">
        <v>62</v>
      </c>
      <c r="B11" s="25"/>
      <c r="C11" s="13" t="s">
        <v>91</v>
      </c>
      <c r="D11" s="14" t="s">
        <v>86</v>
      </c>
      <c r="E11" s="59">
        <v>31</v>
      </c>
      <c r="F11" s="59">
        <v>25</v>
      </c>
      <c r="G11" s="59">
        <v>27</v>
      </c>
      <c r="H11" s="59">
        <v>24</v>
      </c>
      <c r="I11" s="59">
        <v>20</v>
      </c>
    </row>
    <row r="12" spans="1:9" ht="24" customHeight="1" x14ac:dyDescent="0.4">
      <c r="A12" s="29"/>
      <c r="B12" s="26"/>
      <c r="C12" s="15" t="s">
        <v>50</v>
      </c>
      <c r="D12" s="15" t="s">
        <v>86</v>
      </c>
      <c r="E12" s="60">
        <v>32</v>
      </c>
      <c r="F12" s="60">
        <v>29</v>
      </c>
      <c r="G12" s="60">
        <v>29</v>
      </c>
      <c r="H12" s="60">
        <v>28</v>
      </c>
      <c r="I12" s="60">
        <v>27</v>
      </c>
    </row>
    <row r="13" spans="1:9" ht="24" customHeight="1" x14ac:dyDescent="0.4">
      <c r="A13" s="83" t="s">
        <v>53</v>
      </c>
      <c r="B13" s="40" t="s">
        <v>78</v>
      </c>
      <c r="C13" s="13" t="s">
        <v>90</v>
      </c>
      <c r="D13" s="14" t="s">
        <v>86</v>
      </c>
      <c r="E13" s="59">
        <v>1</v>
      </c>
      <c r="F13" s="59">
        <v>2</v>
      </c>
      <c r="G13" s="59">
        <v>3</v>
      </c>
      <c r="H13" s="59">
        <v>3</v>
      </c>
      <c r="I13" s="59">
        <v>2</v>
      </c>
    </row>
    <row r="14" spans="1:9" ht="24" customHeight="1" x14ac:dyDescent="0.4">
      <c r="A14" s="84" t="s">
        <v>54</v>
      </c>
      <c r="B14" s="25"/>
      <c r="C14" s="13" t="s">
        <v>91</v>
      </c>
      <c r="D14" s="14" t="s">
        <v>86</v>
      </c>
      <c r="E14" s="59">
        <v>60</v>
      </c>
      <c r="F14" s="59">
        <v>71</v>
      </c>
      <c r="G14" s="59">
        <v>76</v>
      </c>
      <c r="H14" s="59">
        <v>75</v>
      </c>
      <c r="I14" s="59">
        <v>76</v>
      </c>
    </row>
    <row r="15" spans="1:9" ht="24" customHeight="1" x14ac:dyDescent="0.4">
      <c r="A15" s="85" t="s">
        <v>55</v>
      </c>
      <c r="B15" s="26"/>
      <c r="C15" s="15" t="s">
        <v>50</v>
      </c>
      <c r="D15" s="15" t="s">
        <v>86</v>
      </c>
      <c r="E15" s="60">
        <v>61</v>
      </c>
      <c r="F15" s="60">
        <v>73</v>
      </c>
      <c r="G15" s="60">
        <v>79</v>
      </c>
      <c r="H15" s="60">
        <v>78</v>
      </c>
      <c r="I15" s="60">
        <v>78</v>
      </c>
    </row>
    <row r="16" spans="1:9" ht="44.1" customHeight="1" x14ac:dyDescent="0.4">
      <c r="A16" s="39" t="s">
        <v>56</v>
      </c>
      <c r="B16" s="40" t="s">
        <v>78</v>
      </c>
      <c r="C16" s="13" t="s">
        <v>92</v>
      </c>
      <c r="D16" s="14" t="s">
        <v>86</v>
      </c>
      <c r="E16" s="59">
        <v>54</v>
      </c>
      <c r="F16" s="59">
        <v>38</v>
      </c>
      <c r="G16" s="59">
        <v>40</v>
      </c>
      <c r="H16" s="59">
        <v>41</v>
      </c>
      <c r="I16" s="59">
        <v>107</v>
      </c>
    </row>
    <row r="17" spans="1:9" ht="24" customHeight="1" x14ac:dyDescent="0.4">
      <c r="A17" s="28"/>
      <c r="B17" s="25"/>
      <c r="C17" s="13" t="s">
        <v>93</v>
      </c>
      <c r="D17" s="14" t="s">
        <v>86</v>
      </c>
      <c r="E17" s="59">
        <v>21</v>
      </c>
      <c r="F17" s="59">
        <v>4</v>
      </c>
      <c r="G17" s="59">
        <v>3</v>
      </c>
      <c r="H17" s="59">
        <v>10</v>
      </c>
      <c r="I17" s="59">
        <v>14</v>
      </c>
    </row>
    <row r="18" spans="1:9" ht="24" customHeight="1" x14ac:dyDescent="0.4">
      <c r="A18" s="29"/>
      <c r="B18" s="26"/>
      <c r="C18" s="64" t="s">
        <v>50</v>
      </c>
      <c r="D18" s="15" t="s">
        <v>86</v>
      </c>
      <c r="E18" s="60">
        <v>75</v>
      </c>
      <c r="F18" s="60">
        <v>42</v>
      </c>
      <c r="G18" s="60">
        <v>43</v>
      </c>
      <c r="H18" s="60">
        <v>51</v>
      </c>
      <c r="I18" s="60">
        <v>121</v>
      </c>
    </row>
    <row r="19" spans="1:9" ht="44.1" customHeight="1" x14ac:dyDescent="0.4">
      <c r="A19" s="70" t="s">
        <v>72</v>
      </c>
      <c r="B19" s="66" t="s">
        <v>79</v>
      </c>
      <c r="C19" s="52"/>
      <c r="D19" s="14" t="s">
        <v>87</v>
      </c>
      <c r="E19" s="61">
        <v>70.7</v>
      </c>
      <c r="F19" s="61">
        <v>68.7</v>
      </c>
      <c r="G19" s="61">
        <v>68.7</v>
      </c>
      <c r="H19" s="61">
        <v>73.7</v>
      </c>
      <c r="I19" s="61">
        <v>76.099999999999994</v>
      </c>
    </row>
    <row r="20" spans="1:9" ht="56.25" x14ac:dyDescent="0.4">
      <c r="A20" s="70" t="s">
        <v>57</v>
      </c>
      <c r="B20" s="67" t="s">
        <v>76</v>
      </c>
      <c r="C20" s="22"/>
      <c r="D20" s="14" t="s">
        <v>86</v>
      </c>
      <c r="E20" s="59">
        <v>81</v>
      </c>
      <c r="F20" s="59">
        <v>87</v>
      </c>
      <c r="G20" s="59">
        <v>124</v>
      </c>
      <c r="H20" s="59">
        <v>317</v>
      </c>
      <c r="I20" s="59">
        <v>127</v>
      </c>
    </row>
    <row r="21" spans="1:9" ht="63.95" customHeight="1" x14ac:dyDescent="0.4">
      <c r="A21" s="70" t="s">
        <v>58</v>
      </c>
      <c r="B21" s="100" t="s">
        <v>94</v>
      </c>
      <c r="C21" s="101"/>
      <c r="D21" s="14" t="s">
        <v>95</v>
      </c>
      <c r="E21" s="62">
        <v>15</v>
      </c>
      <c r="F21" s="62">
        <v>14.3</v>
      </c>
      <c r="G21" s="62">
        <v>16.899999999999999</v>
      </c>
      <c r="H21" s="62">
        <v>19.7</v>
      </c>
      <c r="I21" s="62">
        <v>20.5</v>
      </c>
    </row>
    <row r="22" spans="1:9" ht="36" customHeight="1" x14ac:dyDescent="0.4">
      <c r="A22" s="39" t="s">
        <v>60</v>
      </c>
      <c r="B22" s="87" t="s">
        <v>80</v>
      </c>
      <c r="C22" s="22"/>
      <c r="D22" s="82" t="s">
        <v>61</v>
      </c>
      <c r="E22" s="63">
        <v>0.4</v>
      </c>
      <c r="F22" s="63">
        <v>0.2</v>
      </c>
      <c r="G22" s="63">
        <v>0</v>
      </c>
      <c r="H22" s="63">
        <v>0</v>
      </c>
      <c r="I22" s="63">
        <v>0.2</v>
      </c>
    </row>
    <row r="23" spans="1:9" ht="30" customHeight="1" x14ac:dyDescent="0.4">
      <c r="A23" s="29" t="s">
        <v>59</v>
      </c>
      <c r="B23" s="67" t="s">
        <v>96</v>
      </c>
      <c r="C23" s="22"/>
      <c r="D23" s="82" t="s">
        <v>61</v>
      </c>
      <c r="E23" s="63">
        <v>0.3</v>
      </c>
      <c r="F23" s="63">
        <v>0.2</v>
      </c>
      <c r="G23" s="63">
        <v>0.1</v>
      </c>
      <c r="H23" s="63">
        <v>8.7999999999999995E-2</v>
      </c>
      <c r="I23" s="63">
        <v>0.47</v>
      </c>
    </row>
    <row r="24" spans="1:9" ht="183.95" customHeight="1" x14ac:dyDescent="0.4">
      <c r="A24" s="97" t="s">
        <v>81</v>
      </c>
      <c r="B24" s="97"/>
      <c r="C24" s="97"/>
      <c r="D24" s="97"/>
      <c r="E24" s="97"/>
      <c r="F24" s="97"/>
      <c r="G24" s="97"/>
      <c r="H24" s="97"/>
      <c r="I24" s="97"/>
    </row>
    <row r="26" spans="1:9" ht="24" customHeight="1" x14ac:dyDescent="0.4">
      <c r="A26" s="7" t="s">
        <v>97</v>
      </c>
      <c r="B26" s="54"/>
      <c r="C26" s="55"/>
      <c r="D26" s="54"/>
      <c r="E26" s="54"/>
      <c r="F26" s="54"/>
      <c r="G26" s="54"/>
      <c r="H26" s="54"/>
      <c r="I26" s="54"/>
    </row>
    <row r="27" spans="1:9" ht="9.9499999999999993" customHeight="1" x14ac:dyDescent="0.4"/>
    <row r="28" spans="1:9" ht="44.1" customHeight="1" x14ac:dyDescent="0.4">
      <c r="A28" s="11"/>
      <c r="B28" s="112" t="s">
        <v>98</v>
      </c>
      <c r="C28" s="113"/>
      <c r="D28" s="112" t="s">
        <v>99</v>
      </c>
      <c r="E28" s="113"/>
      <c r="F28" s="106" t="s">
        <v>65</v>
      </c>
      <c r="G28" s="107"/>
      <c r="H28" s="106" t="s">
        <v>66</v>
      </c>
      <c r="I28" s="107"/>
    </row>
    <row r="29" spans="1:9" ht="44.1" customHeight="1" x14ac:dyDescent="0.4">
      <c r="A29" s="39" t="s">
        <v>68</v>
      </c>
      <c r="B29" s="100" t="s">
        <v>100</v>
      </c>
      <c r="C29" s="101"/>
      <c r="D29" s="100" t="s">
        <v>67</v>
      </c>
      <c r="E29" s="101"/>
      <c r="F29" s="73"/>
      <c r="G29" s="74">
        <v>831</v>
      </c>
      <c r="H29" s="73"/>
      <c r="I29" s="74">
        <v>6383.75</v>
      </c>
    </row>
    <row r="30" spans="1:9" ht="44.1" customHeight="1" x14ac:dyDescent="0.4">
      <c r="A30" s="28"/>
      <c r="B30" s="65" t="s">
        <v>101</v>
      </c>
      <c r="C30" s="22"/>
      <c r="D30" s="100" t="s">
        <v>67</v>
      </c>
      <c r="E30" s="101"/>
      <c r="F30" s="73"/>
      <c r="G30" s="74">
        <v>501</v>
      </c>
      <c r="H30" s="73"/>
      <c r="I30" s="74">
        <v>1191.5</v>
      </c>
    </row>
    <row r="31" spans="1:9" ht="44.1" customHeight="1" x14ac:dyDescent="0.4">
      <c r="A31" s="28"/>
      <c r="B31" s="100" t="s">
        <v>110</v>
      </c>
      <c r="C31" s="101"/>
      <c r="D31" s="100" t="s">
        <v>67</v>
      </c>
      <c r="E31" s="101"/>
      <c r="F31" s="73"/>
      <c r="G31" s="75">
        <v>2770</v>
      </c>
      <c r="H31" s="73"/>
      <c r="I31" s="75">
        <v>1137</v>
      </c>
    </row>
    <row r="32" spans="1:9" ht="44.1" customHeight="1" x14ac:dyDescent="0.4">
      <c r="A32" s="28"/>
      <c r="B32" s="65" t="s">
        <v>102</v>
      </c>
      <c r="C32" s="22"/>
      <c r="D32" s="100" t="s">
        <v>67</v>
      </c>
      <c r="E32" s="101"/>
      <c r="F32" s="73"/>
      <c r="G32" s="75">
        <v>47</v>
      </c>
      <c r="H32" s="73"/>
      <c r="I32" s="75">
        <v>17603</v>
      </c>
    </row>
    <row r="33" spans="1:9" ht="44.1" customHeight="1" x14ac:dyDescent="0.4">
      <c r="A33" s="28"/>
      <c r="B33" s="65" t="s">
        <v>103</v>
      </c>
      <c r="C33" s="22"/>
      <c r="D33" s="100" t="s">
        <v>67</v>
      </c>
      <c r="E33" s="101"/>
      <c r="F33" s="73"/>
      <c r="G33" s="75">
        <v>961</v>
      </c>
      <c r="H33" s="73"/>
      <c r="I33" s="75">
        <v>14261.9</v>
      </c>
    </row>
    <row r="34" spans="1:9" ht="44.1" customHeight="1" x14ac:dyDescent="0.4">
      <c r="A34" s="29"/>
      <c r="B34" s="100" t="s">
        <v>104</v>
      </c>
      <c r="C34" s="101"/>
      <c r="D34" s="100" t="s">
        <v>67</v>
      </c>
      <c r="E34" s="101"/>
      <c r="F34" s="73"/>
      <c r="G34" s="75">
        <v>119</v>
      </c>
      <c r="H34" s="73"/>
      <c r="I34" s="75">
        <v>1430</v>
      </c>
    </row>
    <row r="35" spans="1:9" ht="24" customHeight="1" x14ac:dyDescent="0.4">
      <c r="A35" s="23"/>
      <c r="B35" s="104" t="s">
        <v>50</v>
      </c>
      <c r="C35" s="105"/>
      <c r="D35" s="102"/>
      <c r="E35" s="103"/>
      <c r="F35" s="76"/>
      <c r="G35" s="77">
        <f>SUM(G29:G34)</f>
        <v>5229</v>
      </c>
      <c r="H35" s="76"/>
      <c r="I35" s="77">
        <f>SUM(I29:I34)</f>
        <v>42007.15</v>
      </c>
    </row>
    <row r="36" spans="1:9" ht="63.95" customHeight="1" x14ac:dyDescent="0.4">
      <c r="A36" s="96" t="s">
        <v>82</v>
      </c>
      <c r="B36" s="96"/>
      <c r="C36" s="96"/>
      <c r="D36" s="96"/>
      <c r="E36" s="96"/>
      <c r="F36" s="96"/>
      <c r="G36" s="96"/>
      <c r="H36" s="96"/>
      <c r="I36" s="96"/>
    </row>
    <row r="38" spans="1:9" ht="44.1" customHeight="1" x14ac:dyDescent="0.4">
      <c r="A38" s="11"/>
      <c r="B38" s="89" t="s">
        <v>105</v>
      </c>
      <c r="C38" s="108" t="s">
        <v>63</v>
      </c>
      <c r="D38" s="110"/>
      <c r="E38" s="108" t="s">
        <v>70</v>
      </c>
      <c r="F38" s="109"/>
      <c r="G38" s="107"/>
      <c r="H38" s="106" t="s">
        <v>71</v>
      </c>
      <c r="I38" s="107"/>
    </row>
    <row r="39" spans="1:9" ht="44.1" customHeight="1" x14ac:dyDescent="0.4">
      <c r="A39" s="98" t="s">
        <v>69</v>
      </c>
      <c r="B39" s="65" t="s">
        <v>106</v>
      </c>
      <c r="C39" s="100" t="s">
        <v>64</v>
      </c>
      <c r="D39" s="101"/>
      <c r="E39" s="90"/>
      <c r="F39" s="91"/>
      <c r="G39" s="92">
        <v>10837</v>
      </c>
      <c r="H39" s="78"/>
      <c r="I39" s="93">
        <v>5510</v>
      </c>
    </row>
    <row r="40" spans="1:9" ht="44.1" customHeight="1" x14ac:dyDescent="0.4">
      <c r="A40" s="99"/>
      <c r="B40" s="65" t="s">
        <v>107</v>
      </c>
      <c r="C40" s="100" t="s">
        <v>64</v>
      </c>
      <c r="D40" s="101"/>
      <c r="E40" s="90"/>
      <c r="F40" s="91"/>
      <c r="G40" s="94">
        <v>1214</v>
      </c>
      <c r="H40" s="79"/>
      <c r="I40" s="95">
        <v>6008</v>
      </c>
    </row>
    <row r="41" spans="1:9" ht="24" customHeight="1" x14ac:dyDescent="0.4">
      <c r="A41" s="1" t="s">
        <v>108</v>
      </c>
    </row>
    <row r="56" ht="44.1" customHeight="1" x14ac:dyDescent="0.4"/>
    <row r="63" ht="44.1" customHeight="1" x14ac:dyDescent="0.4"/>
    <row r="70" ht="44.1" customHeight="1" x14ac:dyDescent="0.4"/>
    <row r="77" ht="44.1" customHeight="1" x14ac:dyDescent="0.4"/>
    <row r="84" ht="44.1" customHeight="1" x14ac:dyDescent="0.4"/>
    <row r="90" ht="44.1" customHeight="1" x14ac:dyDescent="0.4"/>
    <row r="91" ht="84" customHeight="1" x14ac:dyDescent="0.4"/>
  </sheetData>
  <mergeCells count="25">
    <mergeCell ref="A9:C9"/>
    <mergeCell ref="B21:C21"/>
    <mergeCell ref="D34:E34"/>
    <mergeCell ref="D33:E33"/>
    <mergeCell ref="D32:E32"/>
    <mergeCell ref="D31:E31"/>
    <mergeCell ref="D30:E30"/>
    <mergeCell ref="D29:E29"/>
    <mergeCell ref="B34:C34"/>
    <mergeCell ref="B31:C31"/>
    <mergeCell ref="B29:C29"/>
    <mergeCell ref="A24:I24"/>
    <mergeCell ref="B28:C28"/>
    <mergeCell ref="D28:E28"/>
    <mergeCell ref="H28:I28"/>
    <mergeCell ref="F28:G28"/>
    <mergeCell ref="A39:A40"/>
    <mergeCell ref="C40:D40"/>
    <mergeCell ref="C39:D39"/>
    <mergeCell ref="A36:I36"/>
    <mergeCell ref="D35:E35"/>
    <mergeCell ref="B35:C35"/>
    <mergeCell ref="H38:I38"/>
    <mergeCell ref="E38:G38"/>
    <mergeCell ref="C38:D38"/>
  </mergeCells>
  <phoneticPr fontId="1"/>
  <pageMargins left="0.7" right="0.7" top="0.75" bottom="0.75" header="0.3" footer="0.3"/>
  <pageSetup paperSize="9" scale="65"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9931E3B97D3174490A41C61AD8322D0" ma:contentTypeVersion="17" ma:contentTypeDescription="新しいドキュメントを作成します。" ma:contentTypeScope="" ma:versionID="0006264bc04a9a978e22e4fcdbc424b6">
  <xsd:schema xmlns:xsd="http://www.w3.org/2001/XMLSchema" xmlns:xs="http://www.w3.org/2001/XMLSchema" xmlns:p="http://schemas.microsoft.com/office/2006/metadata/properties" xmlns:ns2="3b54794c-0ce3-4a27-81ae-5f20259e0ca6" xmlns:ns3="1ee3f142-c09c-4f38-aa9d-104ffeb33b50" targetNamespace="http://schemas.microsoft.com/office/2006/metadata/properties" ma:root="true" ma:fieldsID="b4a52e62fabe82beaca677e5c5bc711f" ns2:_="" ns3:_="">
    <xsd:import namespace="3b54794c-0ce3-4a27-81ae-5f20259e0ca6"/>
    <xsd:import namespace="1ee3f142-c09c-4f38-aa9d-104ffeb33b50"/>
    <xsd:element name="properties">
      <xsd:complexType>
        <xsd:sequence>
          <xsd:element name="documentManagement">
            <xsd:complexType>
              <xsd:all>
                <xsd:element ref="ns2:MediaServiceMetadata" minOccurs="0"/>
                <xsd:element ref="ns2:MediaServiceFastMetadata" minOccurs="0"/>
                <xsd:element ref="ns2:_x66f4__x65b0__x5bfe__x8c61_" minOccurs="0"/>
                <xsd:element ref="ns2:_x30b9__x30c6__x30fc__x30bf__x30b9_" minOccurs="0"/>
                <xsd:element ref="ns2:Status" minOccurs="0"/>
                <xsd:element ref="ns2:Comment"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54794c-0ce3-4a27-81ae-5f20259e0c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x66f4__x65b0__x5bfe__x8c61_" ma:index="10" nillable="true" ma:displayName="更新対象" ma:internalName="_x66f4__x65b0__x5bfe__x8c61_">
      <xsd:simpleType>
        <xsd:restriction base="dms:Text">
          <xsd:maxLength value="255"/>
        </xsd:restriction>
      </xsd:simpleType>
    </xsd:element>
    <xsd:element name="_x30b9__x30c6__x30fc__x30bf__x30b9_" ma:index="11" nillable="true" ma:displayName="ステータス" ma:format="Dropdown" ma:internalName="_x30b9__x30c6__x30fc__x30bf__x30b9_">
      <xsd:simpleType>
        <xsd:restriction base="dms:Text">
          <xsd:maxLength value="255"/>
        </xsd:restriction>
      </xsd:simpleType>
    </xsd:element>
    <xsd:element name="Status" ma:index="12" nillable="true" ma:displayName="Status" ma:internalName="Status">
      <xsd:simpleType>
        <xsd:restriction base="dms:Text">
          <xsd:maxLength value="255"/>
        </xsd:restriction>
      </xsd:simpleType>
    </xsd:element>
    <xsd:element name="Comment" ma:index="13" nillable="true" ma:displayName="Comment" ma:internalName="Comment">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569b780b-414e-4f7d-8cfc-0978be3a9c54"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e3f142-c09c-4f38-aa9d-104ffeb33b50"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75685a21-4723-47ea-b2e6-cdc603b4e2f7}" ma:internalName="TaxCatchAll" ma:showField="CatchAllData" ma:web="1ee3f142-c09c-4f38-aa9d-104ffeb33b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ee3f142-c09c-4f38-aa9d-104ffeb33b50" xsi:nil="true"/>
    <lcf76f155ced4ddcb4097134ff3c332f xmlns="3b54794c-0ce3-4a27-81ae-5f20259e0ca6">
      <Terms xmlns="http://schemas.microsoft.com/office/infopath/2007/PartnerControls"/>
    </lcf76f155ced4ddcb4097134ff3c332f>
    <_x30b9__x30c6__x30fc__x30bf__x30b9_ xmlns="3b54794c-0ce3-4a27-81ae-5f20259e0ca6" xsi:nil="true"/>
    <_x66f4__x65b0__x5bfe__x8c61_ xmlns="3b54794c-0ce3-4a27-81ae-5f20259e0ca6">WEB(英)</_x66f4__x65b0__x5bfe__x8c61_>
    <Status xmlns="3b54794c-0ce3-4a27-81ae-5f20259e0ca6">AFC英訳中</Status>
    <Comment xmlns="3b54794c-0ce3-4a27-81ae-5f20259e0ca6">2023/08/31 PM01:59:30 Tomita, Masayuki:
2022年度データのセルの一部の罫線や文字の色（濃淡）が統一されていないところがあります。
お手数おかけして申し訳ないですが、そのあたりの調整(統一）もお願いいたします。
また、ファイル名は2022年度と同じにしてください</Comment>
  </documentManagement>
</p:properties>
</file>

<file path=customXml/itemProps1.xml><?xml version="1.0" encoding="utf-8"?>
<ds:datastoreItem xmlns:ds="http://schemas.openxmlformats.org/officeDocument/2006/customXml" ds:itemID="{6F475C76-0D04-4EAA-B7E4-6598E3463F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54794c-0ce3-4a27-81ae-5f20259e0ca6"/>
    <ds:schemaRef ds:uri="1ee3f142-c09c-4f38-aa9d-104ffeb33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41B453-17BA-4681-AC4A-C07D9F2D37EC}">
  <ds:schemaRefs>
    <ds:schemaRef ds:uri="http://schemas.microsoft.com/sharepoint/v3/contenttype/forms"/>
  </ds:schemaRefs>
</ds:datastoreItem>
</file>

<file path=customXml/itemProps3.xml><?xml version="1.0" encoding="utf-8"?>
<ds:datastoreItem xmlns:ds="http://schemas.openxmlformats.org/officeDocument/2006/customXml" ds:itemID="{8F02834B-977A-41C9-81F0-FD413BD60E5C}">
  <ds:schemaRefs>
    <ds:schemaRef ds:uri="http://schemas.microsoft.com/office/2006/metadata/properties"/>
    <ds:schemaRef ds:uri="http://schemas.microsoft.com/office/infopath/2007/PartnerControls"/>
    <ds:schemaRef ds:uri="1ee3f142-c09c-4f38-aa9d-104ffeb33b50"/>
    <ds:schemaRef ds:uri="59d232ee-7761-4823-a406-f651031ca1e7"/>
    <ds:schemaRef ds:uri="3b54794c-0ce3-4a27-81ae-5f20259e0ca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Human Resources</vt:lpstr>
      <vt:lpstr>Resruitment and turnover</vt:lpstr>
      <vt:lpstr>Diversity, Working Style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20230829_原稿提出用_社会性データ_英語版_20230831_135930.xlsx_2023-08-31T04:59:32Z</dc:title>
  <dc:subject/>
  <dc:creator>Kawamura, Nobumoto</dc:creator>
  <cp:keywords/>
  <dc:description/>
  <cp:lastModifiedBy>Takahashi, Junko</cp:lastModifiedBy>
  <cp:revision/>
  <cp:lastPrinted>2023-08-31T09:31:01Z</cp:lastPrinted>
  <dcterms:created xsi:type="dcterms:W3CDTF">2021-08-27T06:17:51Z</dcterms:created>
  <dcterms:modified xsi:type="dcterms:W3CDTF">2023-09-06T06:45:16Z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0x010100D9931E3B97D3174490A41C61AD8322D0</vt:lpwstr>
  </property>
  <property fmtid="{D5CDD505-2E9C-101B-9397-08002B2CF9AE}" pid="3" name="MediaServiceImageTags">
    <vt:lpwstr/>
  </property>
</Properties>
</file>